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13_ncr:1_{8B0A088C-3C17-450D-9ECB-B22C69FC9EF8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R-061'!$J$1:$J$48</definedName>
    <definedName name="_xlnm.Print_Area" localSheetId="0">'DIETA CL R-061'!$A$1:$K$45</definedName>
    <definedName name="Excel_BuiltIn_Print_Titles_1_1" localSheetId="0">'DIETA CL R-061'!$A$2:$IQ$9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1" l="1"/>
  <c r="H29" i="1"/>
  <c r="I29" i="1" s="1"/>
  <c r="F29" i="1"/>
  <c r="H28" i="1"/>
  <c r="I28" i="1" s="1"/>
  <c r="F28" i="1"/>
  <c r="H27" i="1"/>
  <c r="I27" i="1" s="1"/>
  <c r="F27" i="1"/>
  <c r="H26" i="1"/>
  <c r="I26" i="1" s="1"/>
  <c r="F26" i="1"/>
  <c r="H25" i="1"/>
  <c r="I25" i="1" s="1"/>
  <c r="F25" i="1"/>
  <c r="H24" i="1"/>
  <c r="I24" i="1" s="1"/>
  <c r="F24" i="1"/>
  <c r="E24" i="1"/>
  <c r="E25" i="1" s="1"/>
  <c r="E26" i="1" s="1"/>
  <c r="E27" i="1" s="1"/>
  <c r="E28" i="1" s="1"/>
  <c r="E29" i="1" s="1"/>
  <c r="H23" i="1"/>
  <c r="H30" i="1" l="1"/>
  <c r="I23" i="1"/>
  <c r="I30" i="1" s="1"/>
  <c r="G14" i="1" l="1"/>
  <c r="G15" i="1" s="1"/>
  <c r="F14" i="1"/>
  <c r="F15" i="1" s="1"/>
  <c r="F16" i="1" s="1"/>
  <c r="F17" i="1" s="1"/>
  <c r="F18" i="1" s="1"/>
  <c r="E14" i="1"/>
  <c r="E15" i="1" s="1"/>
  <c r="E16" i="1" s="1"/>
  <c r="E17" i="1" s="1"/>
  <c r="E18" i="1" s="1"/>
  <c r="G13" i="1"/>
  <c r="F13" i="1"/>
  <c r="E13" i="1"/>
  <c r="H12" i="1"/>
  <c r="I12" i="1" s="1"/>
  <c r="A12" i="1"/>
  <c r="A13" i="1" s="1"/>
  <c r="A14" i="1" s="1"/>
  <c r="A15" i="1" s="1"/>
  <c r="A16" i="1" s="1"/>
  <c r="A17" i="1" s="1"/>
  <c r="A18" i="1" s="1"/>
  <c r="A23" i="1" s="1"/>
  <c r="A24" i="1" s="1"/>
  <c r="A25" i="1" s="1"/>
  <c r="A26" i="1" s="1"/>
  <c r="A27" i="1" s="1"/>
  <c r="A28" i="1" s="1"/>
  <c r="A29" i="1" s="1"/>
  <c r="H15" i="1" l="1"/>
  <c r="I15" i="1" s="1"/>
  <c r="G16" i="1"/>
  <c r="H13" i="1"/>
  <c r="H14" i="1"/>
  <c r="I14" i="1" s="1"/>
  <c r="H16" i="1" l="1"/>
  <c r="G17" i="1"/>
  <c r="I13" i="1"/>
  <c r="G18" i="1" l="1"/>
  <c r="G32" i="1" s="1"/>
  <c r="H17" i="1"/>
  <c r="I17" i="1" s="1"/>
  <c r="G19" i="1"/>
  <c r="I16" i="1"/>
  <c r="H18" i="1" l="1"/>
  <c r="H19" i="1" s="1"/>
  <c r="I18" i="1" l="1"/>
  <c r="I19" i="1" s="1"/>
  <c r="H32" i="1" l="1"/>
  <c r="I32" i="1" l="1"/>
</calcChain>
</file>

<file path=xl/sharedStrings.xml><?xml version="1.0" encoding="utf-8"?>
<sst xmlns="http://schemas.openxmlformats.org/spreadsheetml/2006/main" count="61" uniqueCount="53">
  <si>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</si>
  <si>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</si>
  <si>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</si>
  <si>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</si>
  <si>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</si>
  <si>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</si>
  <si>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</si>
  <si>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</si>
  <si>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</si>
  <si>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</si>
  <si>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</si>
  <si>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</si>
  <si>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</si>
  <si>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</si>
  <si>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</si>
  <si>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Secretario</t>
  </si>
  <si>
    <t>Tesorero</t>
  </si>
  <si>
    <t>Vocal I</t>
  </si>
  <si>
    <t>Vocal II</t>
  </si>
  <si>
    <t>Vocal III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</si>
  <si>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</si>
  <si>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</si>
  <si>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</si>
  <si>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ANASTACIO CHIROY CUY</t>
  </si>
  <si>
    <t>ELABORADO POR: ANASTACIO CHIROY CUY - AUXILIAR DE CONTABILIDAD-ALMG</t>
  </si>
  <si>
    <t>COMUNIDAD LINGÜÍSTICA SAKAPULTEKA</t>
  </si>
  <si>
    <t>Kanek German Francisco López Arcón</t>
  </si>
  <si>
    <t xml:space="preserve">Carmelina López Uluán </t>
  </si>
  <si>
    <t>Nicolás Fernando Espinoza Vásquez</t>
  </si>
  <si>
    <t>Román Manuel López Galindo</t>
  </si>
  <si>
    <t>1570906K</t>
  </si>
  <si>
    <t>Rumaldo García Vásquez</t>
  </si>
  <si>
    <t>Aniceto Soliz Pajarito</t>
  </si>
  <si>
    <t>01-00-000-001-000-061-1416-11</t>
  </si>
  <si>
    <t>Vice-Presidente</t>
  </si>
  <si>
    <t>Alicia Roxana Soliz Lux</t>
  </si>
  <si>
    <t xml:space="preserve">LA PRESENTE PLANILLA DE PAGO DE DIETAS A JUNTAS DIRECTIVAS DE LAS COMUNIDADES LINGÜÍSTICAS, ASCIENDE A LA CANTIDAD DE: DOCE MIL SEISCIENTOS QUETZALES CON 00/100. </t>
  </si>
  <si>
    <t>Periodo: Abril 2026</t>
  </si>
  <si>
    <t>R.-061      
023-2026</t>
  </si>
  <si>
    <t>Abril</t>
  </si>
  <si>
    <t>COMUNIDAD LINGÜÍSTICA SIPAKAPENSE</t>
  </si>
  <si>
    <t>Santos Serapio Ambrocio Garcia</t>
  </si>
  <si>
    <t>Marcos Rafael Chún</t>
  </si>
  <si>
    <t xml:space="preserve">Rolando Gómez Mejía </t>
  </si>
  <si>
    <t>Esteban Mariano Ambrocio Crúz</t>
  </si>
  <si>
    <t>José Tojil Sánchez</t>
  </si>
  <si>
    <t>Martina Tema López de Godínez</t>
  </si>
  <si>
    <t>Juana Ambrocio Bautista</t>
  </si>
  <si>
    <t>01-00-000-001-000-061-1226-11</t>
  </si>
  <si>
    <t>GUATEMALA, JUNIO 2026</t>
  </si>
  <si>
    <t>REVISADO POR: LIC. JULIÁN LÓPEZ MÉNDEZ - JEFE DE CONTABILIDAD-ALMG</t>
  </si>
  <si>
    <t>LIC. JULIÁN LÓPEZ MÉNDEZ</t>
  </si>
  <si>
    <t xml:space="preserve">                       JEFE DE CONTABILIDAD -ALMG-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</si>
</sst>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8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5" fontId="13" fillId="4" borderId="0" xfId="0" applyNumberFormat="1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5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8" fillId="0" borderId="0" xfId="0" applyFont="1" applyAlignment="1">
      <alignment horizontal="left"/>
    </xf>
    <xf numFmtId="0" fontId="7" fillId="0" borderId="0" xfId="0" applyFont="1"/>
    <xf numFmtId="15" fontId="6" fillId="4" borderId="0" xfId="0" applyNumberFormat="1" applyFont="1" applyFill="1" applyAlignment="1">
      <alignment horizontal="left"/>
    </xf>
    <xf numFmtId="15" fontId="6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164" fontId="6" fillId="0" borderId="0" xfId="2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662769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T48"/>
  <sheetViews>
    <sheetView showGridLines="0" tabSelected="1" view="pageBreakPreview" zoomScale="55" zoomScaleNormal="55" zoomScaleSheetLayoutView="55" zoomScalePageLayoutView="80" workbookViewId="0">
      <selection activeCell="K19" sqref="K19"/>
    </sheetView>
  </sheetViews>
  <sheetFormatPr baseColWidth="10" defaultRowHeight="11.25" customHeight="1" x14ac:dyDescent="0.35"/>
  <cols>
    <col min="1" max="1" width="8.5703125" style="7" bestFit="1" customWidth="1"/>
    <col min="2" max="2" width="12.85546875" style="7" bestFit="1" customWidth="1"/>
    <col min="3" max="3" width="50.85546875" style="6" customWidth="1"/>
    <col min="4" max="4" width="16.7109375" style="7" customWidth="1"/>
    <col min="5" max="5" width="16.5703125" style="7" customWidth="1"/>
    <col min="6" max="6" width="21" style="36" customWidth="1"/>
    <col min="7" max="7" width="19.42578125" style="6" customWidth="1"/>
    <col min="8" max="8" width="16.28515625" style="7" customWidth="1"/>
    <col min="9" max="9" width="19.28515625" style="7" customWidth="1"/>
    <col min="10" max="10" width="16.140625" style="31" customWidth="1"/>
    <col min="11" max="11" width="20.42578125" style="7" customWidth="1"/>
    <col min="12" max="16384" width="11.42578125" style="35"/>
  </cols>
  <sheetData>
    <row r="1" spans="1:13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3" s="1" customFormat="1" ht="20.25" x14ac:dyDescent="0.3">
      <c r="C2" s="64" t="s">
        <v>0</v>
      </c>
      <c r="D2" s="64"/>
      <c r="E2" s="64"/>
      <c r="F2" s="64"/>
      <c r="G2" s="64"/>
      <c r="H2" s="64"/>
      <c r="I2" s="64"/>
      <c r="J2" s="64"/>
      <c r="K2" s="65" t="s">
        <v>38</v>
      </c>
    </row>
    <row r="3" spans="1:13" s="1" customFormat="1" ht="20.25" x14ac:dyDescent="0.3">
      <c r="B3" s="4"/>
      <c r="C3" s="64" t="s">
        <v>1</v>
      </c>
      <c r="D3" s="64"/>
      <c r="E3" s="64"/>
      <c r="F3" s="64"/>
      <c r="G3" s="64"/>
      <c r="H3" s="64"/>
      <c r="I3" s="64"/>
      <c r="J3" s="64"/>
      <c r="K3" s="65"/>
      <c r="L3" s="65"/>
      <c r="M3" s="65"/>
    </row>
    <row r="4" spans="1:13" s="1" customFormat="1" ht="20.25" x14ac:dyDescent="0.3">
      <c r="C4" s="66" t="s">
        <v>2</v>
      </c>
      <c r="D4" s="66"/>
      <c r="E4" s="66"/>
      <c r="F4" s="66"/>
      <c r="G4" s="66"/>
      <c r="H4" s="66"/>
      <c r="I4" s="66"/>
      <c r="J4" s="66"/>
      <c r="K4" s="65"/>
      <c r="L4" s="65"/>
      <c r="M4" s="65"/>
    </row>
    <row r="5" spans="1:13" s="1" customFormat="1" ht="20.25" x14ac:dyDescent="0.3">
      <c r="A5" s="5"/>
      <c r="B5" s="5"/>
      <c r="C5" s="75" t="s">
        <v>3</v>
      </c>
      <c r="D5" s="75"/>
      <c r="E5" s="75"/>
      <c r="F5" s="75"/>
      <c r="G5" s="75"/>
      <c r="H5" s="75"/>
      <c r="I5" s="75"/>
      <c r="J5" s="75"/>
      <c r="K5" s="5"/>
    </row>
    <row r="6" spans="1:13" s="1" customFormat="1" ht="20.25" x14ac:dyDescent="0.3">
      <c r="A6" s="4"/>
      <c r="B6" s="4"/>
      <c r="C6" s="68" t="s">
        <v>37</v>
      </c>
      <c r="D6" s="68"/>
      <c r="E6" s="68"/>
      <c r="F6" s="68"/>
      <c r="G6" s="68"/>
      <c r="H6" s="68"/>
      <c r="I6" s="68"/>
      <c r="J6" s="68"/>
      <c r="K6" s="4"/>
    </row>
    <row r="7" spans="1:13" s="1" customFormat="1" ht="17.25" customHeight="1" x14ac:dyDescent="0.3">
      <c r="J7" s="45"/>
      <c r="K7" s="40"/>
    </row>
    <row r="8" spans="1:13" s="1" customFormat="1" ht="26.25" customHeight="1" x14ac:dyDescent="0.3">
      <c r="A8" s="69" t="s">
        <v>4</v>
      </c>
      <c r="B8" s="69" t="s">
        <v>5</v>
      </c>
      <c r="C8" s="69" t="s">
        <v>6</v>
      </c>
      <c r="D8" s="39" t="s">
        <v>7</v>
      </c>
      <c r="E8" s="76" t="s">
        <v>13</v>
      </c>
      <c r="F8" s="69" t="s">
        <v>8</v>
      </c>
      <c r="G8" s="69" t="s">
        <v>9</v>
      </c>
      <c r="H8" s="71" t="s">
        <v>10</v>
      </c>
      <c r="I8" s="73" t="s">
        <v>11</v>
      </c>
      <c r="J8" s="44"/>
      <c r="K8" s="40"/>
    </row>
    <row r="9" spans="1:13" s="1" customFormat="1" ht="20.25" x14ac:dyDescent="0.3">
      <c r="A9" s="70"/>
      <c r="B9" s="70"/>
      <c r="C9" s="70"/>
      <c r="D9" s="38" t="s">
        <v>12</v>
      </c>
      <c r="E9" s="77"/>
      <c r="F9" s="70"/>
      <c r="G9" s="70"/>
      <c r="H9" s="72"/>
      <c r="I9" s="74"/>
      <c r="J9" s="8"/>
      <c r="K9" s="40"/>
    </row>
    <row r="10" spans="1:13" s="2" customFormat="1" ht="15.75" customHeight="1" x14ac:dyDescent="0.3">
      <c r="A10" s="50"/>
      <c r="B10" s="50"/>
      <c r="C10" s="50"/>
      <c r="D10" s="49"/>
      <c r="E10" s="51"/>
      <c r="F10" s="50"/>
      <c r="G10" s="50"/>
      <c r="H10" s="52"/>
      <c r="I10" s="53"/>
      <c r="J10" s="8"/>
      <c r="K10" s="40"/>
    </row>
    <row r="11" spans="1:13" s="7" customFormat="1" ht="15.75" x14ac:dyDescent="0.25">
      <c r="A11" s="40"/>
      <c r="B11" s="40"/>
      <c r="C11" s="48" t="s">
        <v>25</v>
      </c>
      <c r="D11" s="40"/>
      <c r="E11" s="40"/>
      <c r="F11" s="40"/>
      <c r="G11" s="42"/>
      <c r="H11" s="42"/>
      <c r="I11" s="42"/>
      <c r="J11" s="8"/>
      <c r="K11" s="40"/>
      <c r="L11" s="55"/>
      <c r="M11" s="47"/>
    </row>
    <row r="12" spans="1:13" s="7" customFormat="1" ht="15" x14ac:dyDescent="0.2">
      <c r="A12" s="40">
        <f>A7+1</f>
        <v>1</v>
      </c>
      <c r="B12" s="40">
        <v>95741623</v>
      </c>
      <c r="C12" s="43" t="s">
        <v>26</v>
      </c>
      <c r="D12" s="40" t="s">
        <v>14</v>
      </c>
      <c r="E12" s="40">
        <v>9729</v>
      </c>
      <c r="F12" s="40" t="s">
        <v>39</v>
      </c>
      <c r="G12" s="44">
        <v>900</v>
      </c>
      <c r="H12" s="44">
        <f t="shared" ref="H12:H18" si="0">G12*5%</f>
        <v>45</v>
      </c>
      <c r="I12" s="44">
        <f>G12-H12</f>
        <v>855</v>
      </c>
      <c r="J12" s="45"/>
      <c r="K12" s="40"/>
      <c r="L12" s="56"/>
      <c r="M12" s="37"/>
    </row>
    <row r="13" spans="1:13" s="7" customFormat="1" ht="15" x14ac:dyDescent="0.2">
      <c r="A13" s="40">
        <f t="shared" ref="A13:A16" si="1">A12+1</f>
        <v>2</v>
      </c>
      <c r="B13" s="40">
        <v>84044004</v>
      </c>
      <c r="C13" s="43" t="s">
        <v>35</v>
      </c>
      <c r="D13" s="40" t="s">
        <v>34</v>
      </c>
      <c r="E13" s="40">
        <f>E12</f>
        <v>9729</v>
      </c>
      <c r="F13" s="40" t="str">
        <f>F12</f>
        <v>Abril</v>
      </c>
      <c r="G13" s="44">
        <f>G12</f>
        <v>900</v>
      </c>
      <c r="H13" s="44">
        <f t="shared" si="0"/>
        <v>45</v>
      </c>
      <c r="I13" s="44">
        <f t="shared" ref="I13:I18" si="2">G13-H13</f>
        <v>855</v>
      </c>
      <c r="J13" s="44"/>
      <c r="K13" s="40"/>
      <c r="L13" s="57"/>
      <c r="M13" s="37"/>
    </row>
    <row r="14" spans="1:13" s="7" customFormat="1" ht="15" x14ac:dyDescent="0.2">
      <c r="A14" s="40">
        <f t="shared" si="1"/>
        <v>3</v>
      </c>
      <c r="B14" s="40">
        <v>55045588</v>
      </c>
      <c r="C14" s="43" t="s">
        <v>27</v>
      </c>
      <c r="D14" s="40" t="s">
        <v>15</v>
      </c>
      <c r="E14" s="40">
        <f>E12</f>
        <v>9729</v>
      </c>
      <c r="F14" s="40" t="str">
        <f>F12</f>
        <v>Abril</v>
      </c>
      <c r="G14" s="44">
        <f>G12</f>
        <v>900</v>
      </c>
      <c r="H14" s="44">
        <f t="shared" si="0"/>
        <v>45</v>
      </c>
      <c r="I14" s="44">
        <f t="shared" si="2"/>
        <v>855</v>
      </c>
      <c r="J14" s="8"/>
      <c r="K14" s="40"/>
      <c r="L14" s="57"/>
      <c r="M14" s="37"/>
    </row>
    <row r="15" spans="1:13" s="7" customFormat="1" ht="15" x14ac:dyDescent="0.2">
      <c r="A15" s="40">
        <f t="shared" si="1"/>
        <v>4</v>
      </c>
      <c r="B15" s="40">
        <v>21540853</v>
      </c>
      <c r="C15" s="43" t="s">
        <v>28</v>
      </c>
      <c r="D15" s="40" t="s">
        <v>16</v>
      </c>
      <c r="E15" s="40">
        <f t="shared" ref="E15:F18" si="3">E14</f>
        <v>9729</v>
      </c>
      <c r="F15" s="40" t="str">
        <f t="shared" si="3"/>
        <v>Abril</v>
      </c>
      <c r="G15" s="44">
        <f t="shared" ref="G15:G18" si="4">+G14</f>
        <v>900</v>
      </c>
      <c r="H15" s="44">
        <f t="shared" si="0"/>
        <v>45</v>
      </c>
      <c r="I15" s="44">
        <f t="shared" si="2"/>
        <v>855</v>
      </c>
      <c r="J15" s="8"/>
      <c r="K15" s="40"/>
      <c r="L15" s="57"/>
      <c r="M15" s="37"/>
    </row>
    <row r="16" spans="1:13" s="7" customFormat="1" ht="15" x14ac:dyDescent="0.2">
      <c r="A16" s="40">
        <f t="shared" si="1"/>
        <v>5</v>
      </c>
      <c r="B16" s="40">
        <v>65919602</v>
      </c>
      <c r="C16" s="43" t="s">
        <v>29</v>
      </c>
      <c r="D16" s="40" t="s">
        <v>17</v>
      </c>
      <c r="E16" s="40">
        <f t="shared" si="3"/>
        <v>9729</v>
      </c>
      <c r="F16" s="40" t="str">
        <f t="shared" si="3"/>
        <v>Abril</v>
      </c>
      <c r="G16" s="44">
        <f t="shared" si="4"/>
        <v>900</v>
      </c>
      <c r="H16" s="44">
        <f t="shared" si="0"/>
        <v>45</v>
      </c>
      <c r="I16" s="44">
        <f t="shared" si="2"/>
        <v>855</v>
      </c>
      <c r="J16" s="8"/>
      <c r="K16" s="40"/>
      <c r="L16" s="57"/>
      <c r="M16" s="37"/>
    </row>
    <row r="17" spans="1:20" s="7" customFormat="1" ht="15" x14ac:dyDescent="0.2">
      <c r="A17" s="40">
        <f t="shared" ref="A17:A18" si="5">+A16+1</f>
        <v>6</v>
      </c>
      <c r="B17" s="40" t="s">
        <v>30</v>
      </c>
      <c r="C17" s="43" t="s">
        <v>31</v>
      </c>
      <c r="D17" s="40" t="s">
        <v>18</v>
      </c>
      <c r="E17" s="40">
        <f t="shared" si="3"/>
        <v>9729</v>
      </c>
      <c r="F17" s="40" t="str">
        <f t="shared" si="3"/>
        <v>Abril</v>
      </c>
      <c r="G17" s="44">
        <f t="shared" si="4"/>
        <v>900</v>
      </c>
      <c r="H17" s="44">
        <f t="shared" si="0"/>
        <v>45</v>
      </c>
      <c r="I17" s="44">
        <f t="shared" si="2"/>
        <v>855</v>
      </c>
      <c r="J17" s="8"/>
      <c r="K17" s="40"/>
      <c r="L17" s="57"/>
      <c r="M17" s="37"/>
    </row>
    <row r="18" spans="1:20" s="7" customFormat="1" ht="15" x14ac:dyDescent="0.2">
      <c r="A18" s="40">
        <f t="shared" si="5"/>
        <v>7</v>
      </c>
      <c r="B18" s="40">
        <v>32125062</v>
      </c>
      <c r="C18" s="43" t="s">
        <v>32</v>
      </c>
      <c r="D18" s="40" t="s">
        <v>19</v>
      </c>
      <c r="E18" s="40">
        <f t="shared" si="3"/>
        <v>9729</v>
      </c>
      <c r="F18" s="40" t="str">
        <f t="shared" si="3"/>
        <v>Abril</v>
      </c>
      <c r="G18" s="44">
        <f t="shared" si="4"/>
        <v>900</v>
      </c>
      <c r="H18" s="44">
        <f t="shared" si="0"/>
        <v>45</v>
      </c>
      <c r="I18" s="44">
        <f t="shared" si="2"/>
        <v>855</v>
      </c>
      <c r="J18" s="8"/>
      <c r="K18" s="40"/>
      <c r="L18" s="57"/>
      <c r="M18" s="37"/>
    </row>
    <row r="19" spans="1:20" s="7" customFormat="1" ht="16.5" thickBot="1" x14ac:dyDescent="0.3">
      <c r="A19" s="40"/>
      <c r="B19" s="40"/>
      <c r="C19" s="41" t="s">
        <v>33</v>
      </c>
      <c r="D19" s="40"/>
      <c r="E19" s="40"/>
      <c r="F19" s="40"/>
      <c r="G19" s="46">
        <f>SUM(G12:G18)</f>
        <v>6300</v>
      </c>
      <c r="H19" s="46">
        <f t="shared" ref="H19:I19" si="6">SUM(H12:H18)</f>
        <v>315</v>
      </c>
      <c r="I19" s="46">
        <f t="shared" si="6"/>
        <v>5985</v>
      </c>
      <c r="J19" s="8"/>
      <c r="K19" s="40"/>
    </row>
    <row r="20" spans="1:20" s="7" customFormat="1" ht="16.5" thickTop="1" x14ac:dyDescent="0.25">
      <c r="A20" s="40"/>
      <c r="B20" s="40"/>
      <c r="C20" s="41"/>
      <c r="D20" s="40"/>
      <c r="E20" s="40"/>
      <c r="F20" s="40"/>
      <c r="G20" s="42"/>
      <c r="H20" s="42"/>
      <c r="I20" s="42"/>
      <c r="J20" s="40"/>
      <c r="K20" s="40"/>
    </row>
    <row r="21" spans="1:20" s="2" customFormat="1" ht="20.25" x14ac:dyDescent="0.3">
      <c r="A21" s="58"/>
      <c r="B21" s="58"/>
      <c r="C21" s="59"/>
      <c r="D21" s="58"/>
      <c r="E21" s="58"/>
      <c r="F21" s="58"/>
      <c r="G21" s="60"/>
      <c r="H21" s="60"/>
      <c r="I21" s="60"/>
      <c r="J21" s="3"/>
      <c r="K21" s="58"/>
    </row>
    <row r="22" spans="1:20" s="7" customFormat="1" ht="15.75" x14ac:dyDescent="0.25">
      <c r="A22" s="40"/>
      <c r="B22" s="40"/>
      <c r="C22" s="54" t="s">
        <v>40</v>
      </c>
      <c r="D22" s="40"/>
      <c r="E22" s="40"/>
      <c r="F22" s="40"/>
      <c r="G22" s="42"/>
      <c r="H22" s="42"/>
      <c r="I22" s="42"/>
      <c r="J22" s="8"/>
      <c r="K22" s="40"/>
      <c r="L22" s="47"/>
    </row>
    <row r="23" spans="1:20" s="7" customFormat="1" ht="15" x14ac:dyDescent="0.2">
      <c r="A23" s="40">
        <f>A18+1</f>
        <v>8</v>
      </c>
      <c r="B23" s="45">
        <v>35120746</v>
      </c>
      <c r="C23" s="43" t="s">
        <v>41</v>
      </c>
      <c r="D23" s="61" t="s">
        <v>14</v>
      </c>
      <c r="E23" s="40">
        <v>9737</v>
      </c>
      <c r="F23" s="40" t="s">
        <v>39</v>
      </c>
      <c r="G23" s="44">
        <v>900</v>
      </c>
      <c r="H23" s="44">
        <f>G23*5%</f>
        <v>45</v>
      </c>
      <c r="I23" s="44">
        <f>G23-H23</f>
        <v>855</v>
      </c>
      <c r="J23" s="45"/>
      <c r="K23" s="45"/>
      <c r="L23" s="37"/>
    </row>
    <row r="24" spans="1:20" s="7" customFormat="1" ht="15" x14ac:dyDescent="0.2">
      <c r="A24" s="40">
        <f t="shared" ref="A24:A29" si="7">A23+1</f>
        <v>9</v>
      </c>
      <c r="B24" s="40">
        <v>93877919</v>
      </c>
      <c r="C24" s="43" t="s">
        <v>42</v>
      </c>
      <c r="D24" s="40" t="s">
        <v>34</v>
      </c>
      <c r="E24" s="40">
        <f>E23</f>
        <v>9737</v>
      </c>
      <c r="F24" s="40" t="str">
        <f>F23</f>
        <v>Abril</v>
      </c>
      <c r="G24" s="44">
        <v>900</v>
      </c>
      <c r="H24" s="44">
        <f t="shared" ref="H24:H29" si="8">G24*5%</f>
        <v>45</v>
      </c>
      <c r="I24" s="44">
        <f t="shared" ref="I24:I29" si="9">G24-H24</f>
        <v>855</v>
      </c>
      <c r="J24" s="8"/>
      <c r="K24" s="40"/>
      <c r="L24" s="57"/>
      <c r="M24" s="37"/>
    </row>
    <row r="25" spans="1:20" s="7" customFormat="1" ht="15" x14ac:dyDescent="0.2">
      <c r="A25" s="40">
        <f t="shared" si="7"/>
        <v>10</v>
      </c>
      <c r="B25" s="40">
        <v>11182997</v>
      </c>
      <c r="C25" s="43" t="s">
        <v>43</v>
      </c>
      <c r="D25" s="40" t="s">
        <v>15</v>
      </c>
      <c r="E25" s="40">
        <f t="shared" ref="E25:E29" si="10">E24</f>
        <v>9737</v>
      </c>
      <c r="F25" s="40" t="str">
        <f>F23</f>
        <v>Abril</v>
      </c>
      <c r="G25" s="44">
        <v>900</v>
      </c>
      <c r="H25" s="44">
        <f t="shared" si="8"/>
        <v>45</v>
      </c>
      <c r="I25" s="44">
        <f t="shared" si="9"/>
        <v>855</v>
      </c>
      <c r="J25" s="8"/>
      <c r="K25" s="40"/>
      <c r="L25" s="37"/>
    </row>
    <row r="26" spans="1:20" s="7" customFormat="1" ht="15" x14ac:dyDescent="0.2">
      <c r="A26" s="40">
        <f t="shared" si="7"/>
        <v>11</v>
      </c>
      <c r="B26" s="40">
        <v>42861187</v>
      </c>
      <c r="C26" s="43" t="s">
        <v>44</v>
      </c>
      <c r="D26" s="40" t="s">
        <v>16</v>
      </c>
      <c r="E26" s="40">
        <f t="shared" si="10"/>
        <v>9737</v>
      </c>
      <c r="F26" s="40" t="str">
        <f>F23</f>
        <v>Abril</v>
      </c>
      <c r="G26" s="44">
        <v>900</v>
      </c>
      <c r="H26" s="44">
        <f t="shared" si="8"/>
        <v>45</v>
      </c>
      <c r="I26" s="44">
        <f t="shared" si="9"/>
        <v>855</v>
      </c>
      <c r="J26" s="8"/>
      <c r="K26" s="40"/>
      <c r="L26" s="37"/>
    </row>
    <row r="27" spans="1:20" s="7" customFormat="1" ht="15" x14ac:dyDescent="0.2">
      <c r="A27" s="40">
        <f t="shared" si="7"/>
        <v>12</v>
      </c>
      <c r="B27" s="40">
        <v>35892552</v>
      </c>
      <c r="C27" s="43" t="s">
        <v>45</v>
      </c>
      <c r="D27" s="40" t="s">
        <v>17</v>
      </c>
      <c r="E27" s="40">
        <f t="shared" si="10"/>
        <v>9737</v>
      </c>
      <c r="F27" s="40" t="str">
        <f>F23</f>
        <v>Abril</v>
      </c>
      <c r="G27" s="44">
        <v>900</v>
      </c>
      <c r="H27" s="44">
        <f t="shared" si="8"/>
        <v>45</v>
      </c>
      <c r="I27" s="44">
        <f t="shared" si="9"/>
        <v>855</v>
      </c>
      <c r="J27" s="8"/>
      <c r="K27" s="40"/>
      <c r="L27" s="37"/>
    </row>
    <row r="28" spans="1:20" s="7" customFormat="1" ht="15" x14ac:dyDescent="0.2">
      <c r="A28" s="40">
        <f t="shared" si="7"/>
        <v>13</v>
      </c>
      <c r="B28" s="40">
        <v>36847828</v>
      </c>
      <c r="C28" s="43" t="s">
        <v>46</v>
      </c>
      <c r="D28" s="40" t="s">
        <v>18</v>
      </c>
      <c r="E28" s="40">
        <f t="shared" si="10"/>
        <v>9737</v>
      </c>
      <c r="F28" s="40" t="str">
        <f>F23</f>
        <v>Abril</v>
      </c>
      <c r="G28" s="44">
        <v>900</v>
      </c>
      <c r="H28" s="44">
        <f t="shared" si="8"/>
        <v>45</v>
      </c>
      <c r="I28" s="44">
        <f t="shared" si="9"/>
        <v>855</v>
      </c>
      <c r="J28" s="8"/>
      <c r="K28" s="40"/>
      <c r="L28" s="37"/>
    </row>
    <row r="29" spans="1:20" s="7" customFormat="1" ht="15" x14ac:dyDescent="0.2">
      <c r="A29" s="40">
        <f t="shared" si="7"/>
        <v>14</v>
      </c>
      <c r="B29" s="40">
        <v>17613004</v>
      </c>
      <c r="C29" s="43" t="s">
        <v>47</v>
      </c>
      <c r="D29" s="40" t="s">
        <v>19</v>
      </c>
      <c r="E29" s="40">
        <f t="shared" si="10"/>
        <v>9737</v>
      </c>
      <c r="F29" s="40" t="str">
        <f>F23</f>
        <v>Abril</v>
      </c>
      <c r="G29" s="44">
        <v>900</v>
      </c>
      <c r="H29" s="44">
        <f t="shared" si="8"/>
        <v>45</v>
      </c>
      <c r="I29" s="44">
        <f t="shared" si="9"/>
        <v>855</v>
      </c>
      <c r="J29" s="8"/>
      <c r="K29" s="40"/>
      <c r="L29" s="37"/>
    </row>
    <row r="30" spans="1:20" s="7" customFormat="1" ht="16.5" thickBot="1" x14ac:dyDescent="0.3">
      <c r="A30" s="40"/>
      <c r="B30" s="40"/>
      <c r="C30" s="41" t="s">
        <v>48</v>
      </c>
      <c r="D30" s="40"/>
      <c r="E30" s="40"/>
      <c r="F30" s="40"/>
      <c r="G30" s="46">
        <f>SUM(G23:G29)</f>
        <v>6300</v>
      </c>
      <c r="H30" s="46">
        <f t="shared" ref="H30:I30" si="11">SUM(H23:H29)</f>
        <v>315</v>
      </c>
      <c r="I30" s="46">
        <f t="shared" si="11"/>
        <v>5985</v>
      </c>
      <c r="J30" s="8"/>
      <c r="K30" s="40"/>
    </row>
    <row r="31" spans="1:20" s="7" customFormat="1" ht="17.25" thickTop="1" thickBot="1" x14ac:dyDescent="0.3">
      <c r="A31" s="40"/>
      <c r="B31" s="40"/>
      <c r="C31" s="41"/>
      <c r="D31" s="40"/>
      <c r="E31" s="40"/>
      <c r="F31" s="40"/>
      <c r="G31" s="42"/>
      <c r="H31" s="42"/>
      <c r="I31" s="42"/>
      <c r="J31" s="8"/>
      <c r="K31" s="40"/>
    </row>
    <row r="32" spans="1:20" s="16" customFormat="1" ht="21" thickBot="1" x14ac:dyDescent="0.35">
      <c r="A32" s="11"/>
      <c r="B32" s="12"/>
      <c r="C32" s="67" t="s">
        <v>20</v>
      </c>
      <c r="D32" s="67"/>
      <c r="E32" s="67"/>
      <c r="F32" s="13"/>
      <c r="G32" s="14">
        <f>SUM(G12:G31)/2</f>
        <v>12600</v>
      </c>
      <c r="H32" s="14">
        <f t="shared" ref="H32:I32" si="12">SUM(H12:H31)/2</f>
        <v>630</v>
      </c>
      <c r="I32" s="14">
        <f t="shared" si="12"/>
        <v>11970</v>
      </c>
      <c r="J32" s="15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2" customFormat="1" ht="15.75" customHeight="1" thickTop="1" x14ac:dyDescent="0.3">
      <c r="A33" s="1"/>
      <c r="B33" s="1"/>
      <c r="C33" s="10"/>
      <c r="D33" s="10"/>
      <c r="E33" s="10"/>
      <c r="F33" s="10"/>
      <c r="G33" s="17"/>
      <c r="H33" s="17"/>
      <c r="I33" s="17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2" customFormat="1" ht="20.25" customHeight="1" x14ac:dyDescent="0.3">
      <c r="A34" s="10"/>
      <c r="B34" s="10"/>
      <c r="C34" s="63" t="s">
        <v>36</v>
      </c>
      <c r="D34" s="63"/>
      <c r="E34" s="63"/>
      <c r="F34" s="63"/>
      <c r="G34" s="63"/>
      <c r="H34" s="63"/>
      <c r="I34" s="63"/>
      <c r="J34" s="63"/>
      <c r="K34" s="63"/>
      <c r="L34" s="1"/>
      <c r="M34" s="1"/>
      <c r="N34" s="1"/>
      <c r="O34" s="1"/>
      <c r="P34" s="1"/>
      <c r="Q34" s="1"/>
      <c r="R34" s="1"/>
      <c r="S34" s="1"/>
      <c r="T34" s="1"/>
    </row>
    <row r="35" spans="1:20" s="2" customFormat="1" ht="20.25" x14ac:dyDescent="0.3">
      <c r="A35" s="10"/>
      <c r="B35" s="10"/>
      <c r="C35" s="63"/>
      <c r="D35" s="63"/>
      <c r="E35" s="63"/>
      <c r="F35" s="63"/>
      <c r="G35" s="63"/>
      <c r="H35" s="63"/>
      <c r="I35" s="63"/>
      <c r="J35" s="63"/>
      <c r="K35" s="63"/>
      <c r="L35" s="1"/>
      <c r="M35" s="1"/>
      <c r="N35" s="1"/>
      <c r="O35" s="1"/>
      <c r="P35" s="1"/>
      <c r="Q35" s="1"/>
      <c r="R35" s="1"/>
      <c r="S35" s="1"/>
      <c r="T35" s="1"/>
    </row>
    <row r="36" spans="1:20" s="2" customFormat="1" ht="13.5" customHeight="1" x14ac:dyDescent="0.3">
      <c r="A36" s="10"/>
      <c r="B36" s="10"/>
      <c r="C36" s="11"/>
      <c r="D36" s="1"/>
      <c r="E36" s="18"/>
      <c r="F36" s="18"/>
      <c r="G36" s="18"/>
      <c r="H36" s="18"/>
      <c r="I36" s="18"/>
      <c r="J36" s="19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2" customFormat="1" ht="20.25" x14ac:dyDescent="0.3">
      <c r="A37" s="1"/>
      <c r="B37" s="1"/>
      <c r="C37" s="11" t="s">
        <v>49</v>
      </c>
      <c r="D37" s="1"/>
      <c r="E37" s="18"/>
      <c r="F37" s="18"/>
      <c r="G37" s="20"/>
      <c r="H37" s="21"/>
      <c r="I37" s="22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2" customFormat="1" ht="12.75" customHeight="1" x14ac:dyDescent="0.3">
      <c r="A38" s="1"/>
      <c r="B38" s="1"/>
      <c r="C38" s="11"/>
      <c r="D38" s="1"/>
      <c r="E38" s="18"/>
      <c r="F38" s="18"/>
      <c r="G38" s="18"/>
      <c r="H38" s="18"/>
      <c r="I38" s="18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2" customFormat="1" ht="20.25" x14ac:dyDescent="0.3">
      <c r="A39" s="1"/>
      <c r="B39" s="1"/>
      <c r="C39" s="16" t="s">
        <v>24</v>
      </c>
      <c r="D39" s="2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2" customFormat="1" ht="20.25" x14ac:dyDescent="0.3">
      <c r="A40" s="1"/>
      <c r="B40" s="1"/>
      <c r="C40" s="16" t="s">
        <v>50</v>
      </c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2" customFormat="1" ht="12.75" customHeight="1" x14ac:dyDescent="0.3">
      <c r="A41" s="1"/>
      <c r="B41" s="1"/>
      <c r="C41" s="16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2" customFormat="1" ht="20.25" x14ac:dyDescent="0.3">
      <c r="A42" s="1"/>
      <c r="B42" s="1"/>
      <c r="C42" s="16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2" customFormat="1" ht="20.25" x14ac:dyDescent="0.3">
      <c r="A43" s="1"/>
      <c r="B43" s="1"/>
      <c r="C43" s="16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2" customFormat="1" ht="20.25" x14ac:dyDescent="0.3">
      <c r="A44" s="1"/>
      <c r="B44" s="1"/>
      <c r="C44" s="49" t="s">
        <v>23</v>
      </c>
      <c r="D44" s="49"/>
      <c r="E44" s="62" t="s">
        <v>51</v>
      </c>
      <c r="F44" s="62"/>
      <c r="G44" s="62"/>
      <c r="H44" s="62"/>
      <c r="I44" s="62"/>
      <c r="J44" s="25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2" customFormat="1" ht="20.25" x14ac:dyDescent="0.3">
      <c r="A45" s="1"/>
      <c r="B45" s="1"/>
      <c r="C45" s="49" t="s">
        <v>21</v>
      </c>
      <c r="D45" s="49" t="s">
        <v>22</v>
      </c>
      <c r="E45" s="59" t="s">
        <v>52</v>
      </c>
      <c r="F45" s="58"/>
      <c r="G45" s="58"/>
      <c r="H45" s="59"/>
      <c r="I45" s="49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2" customFormat="1" ht="23.25" x14ac:dyDescent="0.35">
      <c r="A46" s="1"/>
      <c r="B46" s="1"/>
      <c r="C46" s="24"/>
      <c r="D46" s="24"/>
      <c r="E46" s="26"/>
      <c r="F46" s="27"/>
      <c r="G46" s="26"/>
      <c r="H46" s="24"/>
      <c r="I46" s="24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2" customFormat="1" ht="11.25" customHeight="1" x14ac:dyDescent="0.35">
      <c r="A47" s="28"/>
      <c r="B47" s="28"/>
      <c r="C47" s="29"/>
      <c r="D47" s="29"/>
      <c r="E47" s="30"/>
      <c r="F47" s="27"/>
      <c r="G47" s="30"/>
      <c r="H47" s="29"/>
      <c r="I47" s="29"/>
      <c r="J47" s="31"/>
      <c r="K47" s="28"/>
      <c r="L47" s="28"/>
      <c r="M47" s="28"/>
      <c r="N47" s="28"/>
      <c r="O47" s="28"/>
      <c r="P47" s="28"/>
      <c r="Q47" s="28"/>
      <c r="R47" s="28"/>
      <c r="S47" s="28"/>
      <c r="T47" s="28"/>
    </row>
    <row r="48" spans="1:20" ht="11.25" customHeight="1" x14ac:dyDescent="0.35">
      <c r="A48" s="6"/>
      <c r="B48" s="6"/>
      <c r="C48" s="33"/>
      <c r="D48" s="33"/>
      <c r="E48" s="9"/>
      <c r="F48" s="27"/>
      <c r="G48" s="9"/>
      <c r="H48" s="33"/>
      <c r="I48" s="33"/>
      <c r="K48" s="6"/>
      <c r="L48" s="34"/>
      <c r="M48" s="34"/>
      <c r="N48" s="34"/>
      <c r="O48" s="34"/>
      <c r="P48" s="34"/>
      <c r="Q48" s="34"/>
      <c r="R48" s="34"/>
      <c r="S48" s="34"/>
      <c r="T48" s="34"/>
    </row>
  </sheetData>
  <sheetProtection selectLockedCells="1" selectUnlockedCells="1"/>
  <autoFilter ref="J1:J48" xr:uid="{00000000-0009-0000-0000-000000000000}"/>
  <mergeCells count="18">
    <mergeCell ref="L3:M4"/>
    <mergeCell ref="C4:J4"/>
    <mergeCell ref="C32:E32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44:I44"/>
    <mergeCell ref="C34:K35"/>
    <mergeCell ref="C2:J2"/>
    <mergeCell ref="K2:K4"/>
    <mergeCell ref="C3:J3"/>
  </mergeCells>
  <phoneticPr fontId="14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2026-06-11T14:08:36Z</cp:lastPrinted>
  <dcterms:created xsi:type="dcterms:W3CDTF">2024-02-15T15:50:46Z</dcterms:created>
  <dcterms:modified xsi:type="dcterms:W3CDTF">2026-07-06T21:47:27Z</dcterms:modified>
</cp:coreProperties>
</file>