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LIO\"/>
    </mc:Choice>
  </mc:AlternateContent>
  <xr:revisionPtr revIDLastSave="0" documentId="8_{F93DD47B-34D5-4AB0-B19F-712FDC868673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R-061'!$J$1:$J$141</definedName>
    <definedName name="_xlnm.Print_Area" localSheetId="0">'DIETA CL R-061'!$A$1:$K$138</definedName>
    <definedName name="Excel_BuiltIn_Print_Titles_1_1" localSheetId="0">'DIETA CL R-061'!$A$2:$IO$9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F14" i="1" s="1"/>
  <c r="F15" i="1" s="1"/>
  <c r="F16" i="1" s="1"/>
  <c r="F17" i="1" s="1"/>
  <c r="F96" i="1"/>
  <c r="F97" i="1" s="1"/>
  <c r="F98" i="1" s="1"/>
  <c r="F99" i="1" s="1"/>
  <c r="F100" i="1" s="1"/>
  <c r="F101" i="1" s="1"/>
  <c r="E96" i="1"/>
  <c r="E97" i="1" s="1"/>
  <c r="E98" i="1" s="1"/>
  <c r="E99" i="1" s="1"/>
  <c r="E100" i="1" s="1"/>
  <c r="E101" i="1" s="1"/>
  <c r="G102" i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F86" i="1"/>
  <c r="F87" i="1" s="1"/>
  <c r="F88" i="1" s="1"/>
  <c r="F89" i="1" s="1"/>
  <c r="F90" i="1" s="1"/>
  <c r="F91" i="1" s="1"/>
  <c r="E86" i="1"/>
  <c r="E87" i="1" s="1"/>
  <c r="E88" i="1" s="1"/>
  <c r="E89" i="1" s="1"/>
  <c r="E90" i="1" s="1"/>
  <c r="E91" i="1" s="1"/>
  <c r="F76" i="1"/>
  <c r="F77" i="1" s="1"/>
  <c r="F78" i="1" s="1"/>
  <c r="F79" i="1" s="1"/>
  <c r="F80" i="1" s="1"/>
  <c r="E76" i="1"/>
  <c r="E77" i="1" s="1"/>
  <c r="E78" i="1" s="1"/>
  <c r="E79" i="1" s="1"/>
  <c r="E80" i="1" s="1"/>
  <c r="G87" i="1"/>
  <c r="H87" i="1" s="1"/>
  <c r="I87" i="1" s="1"/>
  <c r="H86" i="1"/>
  <c r="I86" i="1" s="1"/>
  <c r="H85" i="1"/>
  <c r="G81" i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F66" i="1"/>
  <c r="F67" i="1" s="1"/>
  <c r="E66" i="1"/>
  <c r="E67" i="1" s="1"/>
  <c r="E68" i="1" s="1"/>
  <c r="E69" i="1" s="1"/>
  <c r="E70" i="1" s="1"/>
  <c r="G71" i="1"/>
  <c r="H70" i="1"/>
  <c r="I70" i="1" s="1"/>
  <c r="F70" i="1"/>
  <c r="H69" i="1"/>
  <c r="I69" i="1" s="1"/>
  <c r="F69" i="1"/>
  <c r="H68" i="1"/>
  <c r="I68" i="1" s="1"/>
  <c r="F68" i="1"/>
  <c r="H67" i="1"/>
  <c r="I67" i="1" s="1"/>
  <c r="H66" i="1"/>
  <c r="I66" i="1" s="1"/>
  <c r="H65" i="1"/>
  <c r="E55" i="1"/>
  <c r="E56" i="1" s="1"/>
  <c r="E57" i="1" s="1"/>
  <c r="E58" i="1" s="1"/>
  <c r="E59" i="1" s="1"/>
  <c r="E60" i="1" s="1"/>
  <c r="F55" i="1"/>
  <c r="G61" i="1"/>
  <c r="H60" i="1"/>
  <c r="I60" i="1" s="1"/>
  <c r="F60" i="1"/>
  <c r="H59" i="1"/>
  <c r="I59" i="1" s="1"/>
  <c r="F59" i="1"/>
  <c r="H58" i="1"/>
  <c r="I58" i="1" s="1"/>
  <c r="F58" i="1"/>
  <c r="H57" i="1"/>
  <c r="I57" i="1" s="1"/>
  <c r="F57" i="1"/>
  <c r="H56" i="1"/>
  <c r="I56" i="1" s="1"/>
  <c r="F56" i="1"/>
  <c r="H55" i="1"/>
  <c r="I55" i="1" s="1"/>
  <c r="H54" i="1"/>
  <c r="G50" i="1"/>
  <c r="H49" i="1"/>
  <c r="I49" i="1" s="1"/>
  <c r="E49" i="1"/>
  <c r="H48" i="1"/>
  <c r="I48" i="1" s="1"/>
  <c r="E48" i="1"/>
  <c r="H47" i="1"/>
  <c r="I47" i="1" s="1"/>
  <c r="E47" i="1"/>
  <c r="H46" i="1"/>
  <c r="I46" i="1" s="1"/>
  <c r="F46" i="1"/>
  <c r="E46" i="1"/>
  <c r="H45" i="1"/>
  <c r="I45" i="1" s="1"/>
  <c r="E45" i="1"/>
  <c r="H44" i="1"/>
  <c r="I44" i="1" s="1"/>
  <c r="E44" i="1"/>
  <c r="H43" i="1"/>
  <c r="F49" i="1"/>
  <c r="F23" i="1"/>
  <c r="F24" i="1" s="1"/>
  <c r="F25" i="1" s="1"/>
  <c r="F26" i="1" s="1"/>
  <c r="F27" i="1" s="1"/>
  <c r="E23" i="1"/>
  <c r="E24" i="1" s="1"/>
  <c r="E25" i="1" s="1"/>
  <c r="E26" i="1" s="1"/>
  <c r="E27" i="1" s="1"/>
  <c r="G22" i="1"/>
  <c r="H22" i="1" s="1"/>
  <c r="H23" i="1" s="1"/>
  <c r="H24" i="1" s="1"/>
  <c r="H25" i="1" s="1"/>
  <c r="H26" i="1" s="1"/>
  <c r="H27" i="1" s="1"/>
  <c r="H102" i="1" l="1"/>
  <c r="H81" i="1"/>
  <c r="H71" i="1"/>
  <c r="I95" i="1"/>
  <c r="I102" i="1" s="1"/>
  <c r="G88" i="1"/>
  <c r="H88" i="1" s="1"/>
  <c r="I85" i="1"/>
  <c r="I81" i="1"/>
  <c r="I65" i="1"/>
  <c r="I71" i="1" s="1"/>
  <c r="H61" i="1"/>
  <c r="I54" i="1"/>
  <c r="I61" i="1" s="1"/>
  <c r="H50" i="1"/>
  <c r="F47" i="1"/>
  <c r="I43" i="1"/>
  <c r="I50" i="1" s="1"/>
  <c r="F45" i="1"/>
  <c r="G23" i="1"/>
  <c r="G24" i="1" s="1"/>
  <c r="G25" i="1" s="1"/>
  <c r="G26" i="1" s="1"/>
  <c r="G27" i="1" s="1"/>
  <c r="F44" i="1"/>
  <c r="F48" i="1"/>
  <c r="H28" i="1"/>
  <c r="I22" i="1"/>
  <c r="I23" i="1" s="1"/>
  <c r="I24" i="1" s="1"/>
  <c r="I25" i="1" s="1"/>
  <c r="I26" i="1" s="1"/>
  <c r="I27" i="1" s="1"/>
  <c r="I88" i="1" l="1"/>
  <c r="G89" i="1"/>
  <c r="H89" i="1" s="1"/>
  <c r="G28" i="1"/>
  <c r="I28" i="1"/>
  <c r="G90" i="1" l="1"/>
  <c r="I89" i="1"/>
  <c r="G91" i="1"/>
  <c r="G92" i="1" s="1"/>
  <c r="H90" i="1"/>
  <c r="I90" i="1" s="1"/>
  <c r="H91" i="1" l="1"/>
  <c r="H92" i="1" s="1"/>
  <c r="I91" i="1" l="1"/>
  <c r="I92" i="1" s="1"/>
  <c r="F121" i="1" l="1"/>
  <c r="F120" i="1"/>
  <c r="F119" i="1"/>
  <c r="H118" i="1"/>
  <c r="I118" i="1" s="1"/>
  <c r="F118" i="1"/>
  <c r="G117" i="1"/>
  <c r="G119" i="1" s="1"/>
  <c r="G120" i="1" s="1"/>
  <c r="F117" i="1"/>
  <c r="H116" i="1"/>
  <c r="I116" i="1" s="1"/>
  <c r="F116" i="1"/>
  <c r="E116" i="1"/>
  <c r="E117" i="1" s="1"/>
  <c r="E118" i="1" s="1"/>
  <c r="E119" i="1" s="1"/>
  <c r="E120" i="1" s="1"/>
  <c r="E121" i="1" s="1"/>
  <c r="H115" i="1"/>
  <c r="G121" i="1" l="1"/>
  <c r="H120" i="1"/>
  <c r="I120" i="1" s="1"/>
  <c r="I115" i="1"/>
  <c r="H119" i="1"/>
  <c r="I119" i="1" s="1"/>
  <c r="H117" i="1"/>
  <c r="I117" i="1" s="1"/>
  <c r="H121" i="1" l="1"/>
  <c r="H122" i="1" s="1"/>
  <c r="G122" i="1"/>
  <c r="I121" i="1" l="1"/>
  <c r="I122" i="1" s="1"/>
  <c r="A13" i="1" l="1"/>
  <c r="A14" i="1" s="1"/>
  <c r="A15" i="1" s="1"/>
  <c r="A16" i="1" s="1"/>
  <c r="G13" i="1" l="1"/>
  <c r="H12" i="1"/>
  <c r="E13" i="1"/>
  <c r="E14" i="1" s="1"/>
  <c r="E15" i="1" s="1"/>
  <c r="E16" i="1" s="1"/>
  <c r="E17" i="1" s="1"/>
  <c r="G14" i="1" l="1"/>
  <c r="G15" i="1" s="1"/>
  <c r="H14" i="1"/>
  <c r="I12" i="1"/>
  <c r="H13" i="1"/>
  <c r="I13" i="1" s="1"/>
  <c r="G112" i="1"/>
  <c r="H111" i="1"/>
  <c r="I111" i="1" s="1"/>
  <c r="F111" i="1"/>
  <c r="E111" i="1"/>
  <c r="H15" i="1" l="1"/>
  <c r="I15" i="1" s="1"/>
  <c r="G16" i="1"/>
  <c r="I14" i="1"/>
  <c r="G17" i="1" l="1"/>
  <c r="H16" i="1"/>
  <c r="I16" i="1" l="1"/>
  <c r="H17" i="1"/>
  <c r="G18" i="1"/>
  <c r="H105" i="1" l="1"/>
  <c r="E106" i="1"/>
  <c r="F106" i="1"/>
  <c r="H106" i="1"/>
  <c r="I106" i="1" s="1"/>
  <c r="E107" i="1"/>
  <c r="F107" i="1"/>
  <c r="H107" i="1"/>
  <c r="I107" i="1" s="1"/>
  <c r="E108" i="1"/>
  <c r="F108" i="1"/>
  <c r="H108" i="1"/>
  <c r="I108" i="1" s="1"/>
  <c r="E109" i="1"/>
  <c r="F109" i="1"/>
  <c r="H109" i="1"/>
  <c r="I109" i="1" s="1"/>
  <c r="E110" i="1"/>
  <c r="F110" i="1"/>
  <c r="H110" i="1"/>
  <c r="I110" i="1" s="1"/>
  <c r="H18" i="1" l="1"/>
  <c r="I17" i="1"/>
  <c r="I105" i="1"/>
  <c r="I112" i="1" s="1"/>
  <c r="H112" i="1"/>
  <c r="I18" i="1" l="1"/>
  <c r="G33" i="1"/>
  <c r="F33" i="1"/>
  <c r="F34" i="1" s="1"/>
  <c r="F35" i="1" s="1"/>
  <c r="F36" i="1" s="1"/>
  <c r="F37" i="1" s="1"/>
  <c r="F38" i="1" s="1"/>
  <c r="E33" i="1"/>
  <c r="E34" i="1" s="1"/>
  <c r="E35" i="1" s="1"/>
  <c r="E36" i="1" s="1"/>
  <c r="E37" i="1" s="1"/>
  <c r="E38" i="1" s="1"/>
  <c r="H32" i="1" l="1"/>
  <c r="G34" i="1"/>
  <c r="H33" i="1"/>
  <c r="I33" i="1" s="1"/>
  <c r="I32" i="1" l="1"/>
  <c r="G35" i="1"/>
  <c r="H34" i="1"/>
  <c r="H35" i="1" l="1"/>
  <c r="I35" i="1" s="1"/>
  <c r="G36" i="1"/>
  <c r="I34" i="1"/>
  <c r="H36" i="1" l="1"/>
  <c r="G37" i="1"/>
  <c r="H37" i="1" l="1"/>
  <c r="I37" i="1" s="1"/>
  <c r="G38" i="1"/>
  <c r="I36" i="1"/>
  <c r="H38" i="1" l="1"/>
  <c r="G39" i="1"/>
  <c r="G124" i="1" s="1"/>
  <c r="I38" i="1" l="1"/>
  <c r="I39" i="1" s="1"/>
  <c r="H39" i="1"/>
  <c r="H124" i="1" l="1"/>
  <c r="I124" i="1" l="1"/>
  <c r="A17" i="1" l="1"/>
  <c r="A22" i="1" s="1"/>
  <c r="A23" i="1" l="1"/>
  <c r="A24" i="1" s="1"/>
  <c r="A25" i="1" s="1"/>
  <c r="A26" i="1" s="1"/>
  <c r="A27" i="1" s="1"/>
  <c r="A32" i="1" s="1"/>
  <c r="A33" i="1" s="1"/>
  <c r="A34" i="1" s="1"/>
  <c r="A35" i="1" s="1"/>
  <c r="A36" i="1" s="1"/>
  <c r="A37" i="1" s="1"/>
  <c r="A38" i="1" s="1"/>
  <c r="A43" i="1" l="1"/>
  <c r="A44" i="1" s="1"/>
  <c r="A45" i="1" s="1"/>
  <c r="A46" i="1" s="1"/>
  <c r="A47" i="1" s="1"/>
  <c r="A48" i="1" s="1"/>
  <c r="A49" i="1" s="1"/>
  <c r="A54" i="1" s="1"/>
  <c r="A55" i="1" s="1"/>
  <c r="A56" i="1" s="1"/>
  <c r="A57" i="1" s="1"/>
  <c r="A58" i="1" s="1"/>
  <c r="A59" i="1" s="1"/>
  <c r="A60" i="1" s="1"/>
  <c r="A65" i="1" l="1"/>
  <c r="A66" i="1" s="1"/>
  <c r="A67" i="1" s="1"/>
  <c r="A68" i="1" s="1"/>
  <c r="A69" i="1" s="1"/>
  <c r="A70" i="1" s="1"/>
  <c r="A75" i="1" s="1"/>
  <c r="A76" i="1" s="1"/>
  <c r="A77" i="1" s="1"/>
  <c r="A78" i="1" s="1"/>
  <c r="A79" i="1" s="1"/>
  <c r="A80" i="1" s="1"/>
  <c r="A85" i="1" s="1"/>
  <c r="A86" i="1" s="1"/>
  <c r="A87" i="1" s="1"/>
  <c r="A88" i="1" s="1"/>
  <c r="A89" i="1" s="1"/>
  <c r="A90" i="1" s="1"/>
  <c r="A91" i="1" s="1"/>
  <c r="A95" i="1" s="1"/>
  <c r="A96" i="1" s="1"/>
  <c r="A97" i="1" s="1"/>
  <c r="A98" i="1" s="1"/>
  <c r="A99" i="1" s="1"/>
  <c r="A100" i="1" s="1"/>
  <c r="A101" i="1" s="1"/>
  <c r="A105" i="1" s="1"/>
  <c r="A106" i="1" s="1"/>
  <c r="A107" i="1" s="1"/>
  <c r="A108" i="1" s="1"/>
  <c r="A109" i="1" s="1"/>
  <c r="A110" i="1" s="1"/>
  <c r="A111" i="1" s="1"/>
  <c r="A115" i="1" s="1"/>
  <c r="A116" i="1" s="1"/>
  <c r="A117" i="1" s="1"/>
  <c r="A118" i="1" s="1"/>
  <c r="A119" i="1" s="1"/>
  <c r="A120" i="1" s="1"/>
  <c r="A121" i="1" l="1"/>
</calcChain>
</file>

<file path=xl/sharedStrings.xml><?xml version="1.0" encoding="utf-8"?>
<sst xmlns="http://schemas.openxmlformats.org/spreadsheetml/2006/main" count="208" uniqueCount="132">
  <si>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</si>
  <si>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</si>
  <si>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</si>
  <si>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</si>
  <si>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</si>
  <si>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</si>
  <si>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</si>
  <si>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</si>
  <si>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</si>
  <si>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</si>
  <si>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</si>
  <si>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</si>
  <si>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</si>
  <si>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</si>
  <si>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COMUNIDAD LINGÜÍSTICA  ACHI</t>
  </si>
  <si>
    <t>Presidente</t>
  </si>
  <si>
    <t>Vice-Presidente</t>
  </si>
  <si>
    <t>Secretario</t>
  </si>
  <si>
    <t>Tesorero</t>
  </si>
  <si>
    <t>José Arturo Calo Ortíz</t>
  </si>
  <si>
    <t>Vocal I</t>
  </si>
  <si>
    <t>Vocal II</t>
  </si>
  <si>
    <t>Vocal III</t>
  </si>
  <si>
    <t>01-00-000-001-000-061-1503-11</t>
  </si>
  <si>
    <t>01-00-000-001-000-061-1327-11</t>
  </si>
  <si>
    <t>COMUNIDAD LINGÜÍSTICA  POQOMCHI'</t>
  </si>
  <si>
    <t>01-00-000-001-000-061-1604-11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</si>
  <si>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</si>
  <si>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</si>
  <si>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</si>
  <si>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</si>
  <si>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</si>
  <si>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</si>
  <si>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</si>
  <si>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Rosa Amanda Pérez Toj</t>
  </si>
  <si>
    <t>Marvin Higinio Teletor Rosales</t>
  </si>
  <si>
    <t>Nery Baltazar Cuxum Mendoza</t>
  </si>
  <si>
    <t>Irma Yolanda Caal Có</t>
  </si>
  <si>
    <t>Jorge Bin Isem</t>
  </si>
  <si>
    <t>Juan Antonio Morán Mus</t>
  </si>
  <si>
    <t>Arnoldo Xol</t>
  </si>
  <si>
    <t>Amalia Cal Xuc de Caal</t>
  </si>
  <si>
    <t>1750306K</t>
  </si>
  <si>
    <t>COMUNIDAD LINGÜÍSTICA  AWAKATEKA</t>
  </si>
  <si>
    <t>Fernando Rodriguez Mejia</t>
  </si>
  <si>
    <t>Hector Rolando Rodríguez Raymundo</t>
  </si>
  <si>
    <t>Marta Cristina Pérez Rodríguez de Gomez</t>
  </si>
  <si>
    <t>Valeriano López Hernández</t>
  </si>
  <si>
    <t>José Rodríguez Rodríguez</t>
  </si>
  <si>
    <t>Carolina Petrona Mendoza Rodríguez</t>
  </si>
  <si>
    <t>Elsira Isabel Rodríguez López de Mendoza</t>
  </si>
  <si>
    <t>Ricardo Morán Vin</t>
  </si>
  <si>
    <t>Augusto Macz Morán</t>
  </si>
  <si>
    <t>Angel Santiago de Leon Iboy</t>
  </si>
  <si>
    <t>LIC. JULIÁN LÓPEZ MÉNDEZ</t>
  </si>
  <si>
    <t>Ingrid Lucía Toj Morente</t>
  </si>
  <si>
    <t>COMUNIDAD LINGÜÍSTICA  TEKTITEKA</t>
  </si>
  <si>
    <t>Felipe Santiago López Baltazar</t>
  </si>
  <si>
    <t>Justiniano López Ortíz</t>
  </si>
  <si>
    <t>Francisco Tomás Pérez Bravo</t>
  </si>
  <si>
    <t>Aparicio Pérez Velásquez</t>
  </si>
  <si>
    <t>Felipe Ramón López Ramirez</t>
  </si>
  <si>
    <t>Macario Pérez Ramírez</t>
  </si>
  <si>
    <t>Carmelino Pérez Ramirez</t>
  </si>
  <si>
    <t>01-00-000-001-000-061-1321-11</t>
  </si>
  <si>
    <t xml:space="preserve">LA PRESENTE PLANILLA DE PAGO DE DIETAS A JUNTAS DIRECTIVAS DE LAS COMUNIDADES LINGÜÍSTICAS, ASCIENDE A LA CANTIDAD DE: SESENTA Y CINCO MIL SETECIENTOS QUETZALES CON 00/100. </t>
  </si>
  <si>
    <t>Periodo: Junio 2026</t>
  </si>
  <si>
    <t>R.-061      
032-2026</t>
  </si>
  <si>
    <t>Junio</t>
  </si>
  <si>
    <t>COMUNIDAD LINGÜÍSTICA  AKATEKA</t>
  </si>
  <si>
    <t>Tomas Martin Manuel</t>
  </si>
  <si>
    <t>Pablo Tomás Pablo</t>
  </si>
  <si>
    <t>María Cristina Aguirre Miguel de Jerónimo</t>
  </si>
  <si>
    <t>900016K</t>
  </si>
  <si>
    <t>Juan Francisco Manuel</t>
  </si>
  <si>
    <t>Hamilton Manuel Francisco Aguirre</t>
  </si>
  <si>
    <t>Melina Isaura Pablo Francisco</t>
  </si>
  <si>
    <t>01-00-000-001-000-061-1313-11</t>
  </si>
  <si>
    <t>COMUNIDAD LINGÜÍSTICA  CHALCHITEKA</t>
  </si>
  <si>
    <t>Pedro Mendoza Mendoza</t>
  </si>
  <si>
    <t>Lucia Méndez Ortiz</t>
  </si>
  <si>
    <t>María Magdalena Mendoza Mendoza</t>
  </si>
  <si>
    <t>Samuel Ezequias Castro Lux</t>
  </si>
  <si>
    <t>María Cristina Velásquez Velásquez</t>
  </si>
  <si>
    <t>Gaspar Méndez Méndez</t>
  </si>
  <si>
    <t>Juan Ortiz Mejia</t>
  </si>
  <si>
    <t>COMUNIDAD LINGÜÍSTICA ITZA'</t>
  </si>
  <si>
    <t>Aurea Berta Colli Chan de Suntecún</t>
  </si>
  <si>
    <t>Celia Isabel Cohuoj Tiul de Ramos</t>
  </si>
  <si>
    <t>Delmina Susaneth Huex Chan de Chayax</t>
  </si>
  <si>
    <t>649966K</t>
  </si>
  <si>
    <t>Nely Rosalba Cohuoj Muñoz de Zac</t>
  </si>
  <si>
    <t>Juan Eleodoro Chán Sinturión</t>
  </si>
  <si>
    <t>Oraulia Clemencia Cortes Cohuoj</t>
  </si>
  <si>
    <t>Rosita Ventura Santiago Cortez de García</t>
  </si>
  <si>
    <t>01-00-000-001-000-061-1702-11</t>
  </si>
  <si>
    <t>COMUNIDAD LINGÜÍSTICA JAKALTEKA</t>
  </si>
  <si>
    <t>Jesús Ramírez Marcos</t>
  </si>
  <si>
    <t>Francisco Ernesto Ramírez Marcos</t>
  </si>
  <si>
    <t>María Salomé Sánchez Felipe</t>
  </si>
  <si>
    <t>Carmelina Angélica Jiménez Camposeco de Francisco</t>
  </si>
  <si>
    <t>Lorenzo Mario Ramírez Cardona</t>
  </si>
  <si>
    <t>José Caralampio Díaz Esteban</t>
  </si>
  <si>
    <t>01-00-000-001-000-061-1307-11</t>
  </si>
  <si>
    <t>COMUNIDAD LINGÜÍSTICA  KAQCHIKEL</t>
  </si>
  <si>
    <t>Jaquelyn Alexandra Alacán Quino</t>
  </si>
  <si>
    <t>Raineiro Felix Camey Huz</t>
  </si>
  <si>
    <t>Ana Teresa Ajquejay Batz</t>
  </si>
  <si>
    <t>Roselia Ixcabán Canux Quilá de Xicay</t>
  </si>
  <si>
    <t>Carlos Alexander Mucía Ixén</t>
  </si>
  <si>
    <t>Sergio Miguel López Pablo</t>
  </si>
  <si>
    <t>01-00-000-001-000-061-0406-11</t>
  </si>
  <si>
    <t>COMUNIDAD LINGÜÍSTICA  K'ICHE'</t>
  </si>
  <si>
    <t>José Miguel Medrano Rojas</t>
  </si>
  <si>
    <t>Tomás Matías Gutiérrez Tzunún</t>
  </si>
  <si>
    <t>Jose Tiguila Hernandez</t>
  </si>
  <si>
    <t>Edilia Ajtún Chanchavac de Colop</t>
  </si>
  <si>
    <t>Francisco Pú Lux</t>
  </si>
  <si>
    <t>Juan Xanté Tiu</t>
  </si>
  <si>
    <t>Julián Mis Garcia</t>
  </si>
  <si>
    <t>01-00-000-001-000-061-1401-11</t>
  </si>
  <si>
    <t>COMUNIDAD LINGÜÍSTICA  MOPAN</t>
  </si>
  <si>
    <t>Basilia Chiac Cohuoj de Pop</t>
  </si>
  <si>
    <t>Aurelia Pop Chun de Tul</t>
  </si>
  <si>
    <t>Omar Ottoniel Tzalan Cajbon</t>
  </si>
  <si>
    <t>Juan Caal Rax</t>
  </si>
  <si>
    <t>Rosalia Marili Caal Ical</t>
  </si>
  <si>
    <t>Vocal l</t>
  </si>
  <si>
    <t>Monico Agustin Cohuoj Cohuoj</t>
  </si>
  <si>
    <t>Oscar Cornelio Bol Caal</t>
  </si>
  <si>
    <t>01-00-000-001-000-061-1709-11</t>
  </si>
  <si>
    <t>GUATEMALA,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</si>
</sst>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  <numFmt numFmtId="168" formatCode="_-[$Q-100A]* #,##0.00_-;\-[$Q-100A]* #,##0.00_-;_-[$Q-100A]* &quot;-&quot;??_-;_-@_-"/>
    <numFmt numFmtId="169" formatCode="&quot;Q&quot;#,##0.00"/>
  </numFmts>
  <fonts count="17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94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64" fontId="6" fillId="0" borderId="0" xfId="2" applyFont="1" applyFill="1" applyBorder="1" applyAlignment="1" applyProtection="1">
      <alignment horizontal="center" vertical="center"/>
    </xf>
    <xf numFmtId="165" fontId="6" fillId="0" borderId="0" xfId="0" applyNumberFormat="1" applyFont="1" applyFill="1" applyBorder="1" applyAlignment="1">
      <alignment horizontal="center"/>
    </xf>
    <xf numFmtId="166" fontId="6" fillId="0" borderId="0" xfId="2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7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8" fontId="1" fillId="0" borderId="0" xfId="2" applyNumberFormat="1" applyFill="1" applyBorder="1"/>
    <xf numFmtId="168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6" xfId="0" applyNumberFormat="1" applyFont="1" applyBorder="1" applyAlignment="1">
      <alignment horizontal="center"/>
    </xf>
    <xf numFmtId="0" fontId="7" fillId="0" borderId="0" xfId="0" applyFont="1" applyFill="1" applyAlignment="1">
      <alignment horizontal="left"/>
    </xf>
    <xf numFmtId="15" fontId="15" fillId="4" borderId="0" xfId="0" applyNumberFormat="1" applyFont="1" applyFill="1" applyAlignment="1">
      <alignment horizontal="center"/>
    </xf>
    <xf numFmtId="165" fontId="6" fillId="0" borderId="0" xfId="0" applyNumberFormat="1" applyFont="1" applyFill="1" applyAlignment="1">
      <alignment horizontal="center"/>
    </xf>
    <xf numFmtId="165" fontId="7" fillId="0" borderId="5" xfId="0" applyNumberFormat="1" applyFont="1" applyFill="1" applyBorder="1" applyAlignment="1">
      <alignment horizontal="center"/>
    </xf>
    <xf numFmtId="15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17" fontId="6" fillId="0" borderId="0" xfId="0" applyNumberFormat="1" applyFont="1" applyAlignment="1">
      <alignment horizontal="center"/>
    </xf>
    <xf numFmtId="169" fontId="6" fillId="0" borderId="0" xfId="2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593496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R141"/>
  <sheetViews>
    <sheetView showGridLines="0" tabSelected="1" view="pageBreakPreview" zoomScale="55" zoomScaleNormal="55" zoomScaleSheetLayoutView="55" zoomScalePageLayoutView="80" workbookViewId="0">
      <selection activeCell="J20" sqref="J20"/>
    </sheetView>
  </sheetViews>
  <sheetFormatPr baseColWidth="10" defaultRowHeight="11.25" customHeight="1" x14ac:dyDescent="0.35"/>
  <cols>
    <col min="1" max="1" width="8.5703125" style="10" bestFit="1" customWidth="1"/>
    <col min="2" max="2" width="12.85546875" style="10" bestFit="1" customWidth="1"/>
    <col min="3" max="3" width="50.85546875" style="6" customWidth="1"/>
    <col min="4" max="4" width="16.7109375" style="10" customWidth="1"/>
    <col min="5" max="5" width="16.5703125" style="10" customWidth="1"/>
    <col min="6" max="6" width="21" style="50" customWidth="1"/>
    <col min="7" max="7" width="19.42578125" style="6" customWidth="1"/>
    <col min="8" max="8" width="18.42578125" style="10" customWidth="1"/>
    <col min="9" max="9" width="20.28515625" style="10" customWidth="1"/>
    <col min="10" max="10" width="16.140625" style="45" customWidth="1"/>
    <col min="11" max="11" width="20.42578125" style="10" customWidth="1"/>
    <col min="12" max="16384" width="11.42578125" style="49"/>
  </cols>
  <sheetData>
    <row r="1" spans="1:11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1" s="1" customFormat="1" ht="20.25" x14ac:dyDescent="0.3">
      <c r="C2" s="92" t="s">
        <v>0</v>
      </c>
      <c r="D2" s="92"/>
      <c r="E2" s="92"/>
      <c r="F2" s="92"/>
      <c r="G2" s="92"/>
      <c r="H2" s="92"/>
      <c r="I2" s="92"/>
      <c r="J2" s="92"/>
      <c r="K2" s="93" t="s">
        <v>67</v>
      </c>
    </row>
    <row r="3" spans="1:11" s="1" customFormat="1" ht="20.25" x14ac:dyDescent="0.3">
      <c r="B3" s="4"/>
      <c r="C3" s="92" t="s">
        <v>1</v>
      </c>
      <c r="D3" s="92"/>
      <c r="E3" s="92"/>
      <c r="F3" s="92"/>
      <c r="G3" s="92"/>
      <c r="H3" s="92"/>
      <c r="I3" s="92"/>
      <c r="J3" s="92"/>
      <c r="K3" s="93"/>
    </row>
    <row r="4" spans="1:11" s="1" customFormat="1" ht="20.25" x14ac:dyDescent="0.3">
      <c r="C4" s="78" t="s">
        <v>2</v>
      </c>
      <c r="D4" s="78"/>
      <c r="E4" s="78"/>
      <c r="F4" s="78"/>
      <c r="G4" s="78"/>
      <c r="H4" s="78"/>
      <c r="I4" s="78"/>
      <c r="J4" s="78"/>
      <c r="K4" s="93"/>
    </row>
    <row r="5" spans="1:11" s="1" customFormat="1" ht="20.25" x14ac:dyDescent="0.3">
      <c r="A5" s="5"/>
      <c r="B5" s="5"/>
      <c r="C5" s="87" t="s">
        <v>3</v>
      </c>
      <c r="D5" s="87"/>
      <c r="E5" s="87"/>
      <c r="F5" s="87"/>
      <c r="G5" s="87"/>
      <c r="H5" s="87"/>
      <c r="I5" s="87"/>
      <c r="J5" s="87"/>
      <c r="K5" s="5"/>
    </row>
    <row r="6" spans="1:11" s="1" customFormat="1" ht="20.25" x14ac:dyDescent="0.3">
      <c r="A6" s="4"/>
      <c r="B6" s="4"/>
      <c r="C6" s="80" t="s">
        <v>66</v>
      </c>
      <c r="D6" s="80"/>
      <c r="E6" s="80"/>
      <c r="F6" s="80"/>
      <c r="G6" s="80"/>
      <c r="H6" s="80"/>
      <c r="I6" s="80"/>
      <c r="J6" s="80"/>
      <c r="K6" s="4"/>
    </row>
    <row r="7" spans="1:11" s="1" customFormat="1" ht="17.25" customHeight="1" x14ac:dyDescent="0.3">
      <c r="J7" s="11"/>
      <c r="K7" s="11"/>
    </row>
    <row r="8" spans="1:11" s="1" customFormat="1" ht="26.25" customHeight="1" x14ac:dyDescent="0.3">
      <c r="A8" s="81" t="s">
        <v>4</v>
      </c>
      <c r="B8" s="81" t="s">
        <v>5</v>
      </c>
      <c r="C8" s="81" t="s">
        <v>6</v>
      </c>
      <c r="D8" s="57" t="s">
        <v>7</v>
      </c>
      <c r="E8" s="88" t="s">
        <v>13</v>
      </c>
      <c r="F8" s="81" t="s">
        <v>8</v>
      </c>
      <c r="G8" s="81" t="s">
        <v>9</v>
      </c>
      <c r="H8" s="83" t="s">
        <v>10</v>
      </c>
      <c r="I8" s="85" t="s">
        <v>11</v>
      </c>
      <c r="J8" s="21"/>
      <c r="K8" s="8"/>
    </row>
    <row r="9" spans="1:11" s="1" customFormat="1" ht="20.25" x14ac:dyDescent="0.3">
      <c r="A9" s="82"/>
      <c r="B9" s="82"/>
      <c r="C9" s="82"/>
      <c r="D9" s="56" t="s">
        <v>12</v>
      </c>
      <c r="E9" s="89"/>
      <c r="F9" s="82"/>
      <c r="G9" s="82"/>
      <c r="H9" s="84"/>
      <c r="I9" s="86"/>
      <c r="J9" s="21"/>
      <c r="K9" s="8"/>
    </row>
    <row r="10" spans="1:11" s="1" customFormat="1" ht="15.75" customHeight="1" x14ac:dyDescent="0.3">
      <c r="A10" s="53"/>
      <c r="B10" s="53"/>
      <c r="C10" s="53"/>
      <c r="D10" s="52"/>
      <c r="E10" s="54"/>
      <c r="F10" s="53"/>
      <c r="G10" s="53"/>
      <c r="H10" s="51"/>
      <c r="I10" s="55"/>
      <c r="J10" s="21"/>
      <c r="K10" s="21"/>
    </row>
    <row r="11" spans="1:11" s="6" customFormat="1" ht="15.75" x14ac:dyDescent="0.25">
      <c r="A11" s="7"/>
      <c r="B11" s="8"/>
      <c r="C11" s="19" t="s">
        <v>14</v>
      </c>
      <c r="D11" s="8"/>
      <c r="E11" s="8"/>
      <c r="F11" s="8"/>
      <c r="G11" s="7"/>
      <c r="H11" s="7"/>
      <c r="I11" s="7"/>
      <c r="J11" s="7"/>
      <c r="K11" s="7"/>
    </row>
    <row r="12" spans="1:11" s="10" customFormat="1" ht="15" x14ac:dyDescent="0.2">
      <c r="A12" s="21">
        <v>1</v>
      </c>
      <c r="B12" s="11">
        <v>19036930</v>
      </c>
      <c r="C12" s="59" t="s">
        <v>53</v>
      </c>
      <c r="D12" s="13" t="s">
        <v>15</v>
      </c>
      <c r="E12" s="21">
        <v>9724</v>
      </c>
      <c r="F12" s="21" t="s">
        <v>68</v>
      </c>
      <c r="G12" s="72">
        <v>900</v>
      </c>
      <c r="H12" s="72">
        <f>G12*0.05</f>
        <v>45</v>
      </c>
      <c r="I12" s="72">
        <f>+G12-H12</f>
        <v>855</v>
      </c>
      <c r="J12" s="11"/>
      <c r="K12" s="11"/>
    </row>
    <row r="13" spans="1:11" s="6" customFormat="1" ht="15.75" customHeight="1" x14ac:dyDescent="0.2">
      <c r="A13" s="21">
        <f t="shared" ref="A13:A16" si="0">A12+1</f>
        <v>2</v>
      </c>
      <c r="B13" s="8">
        <v>11455713</v>
      </c>
      <c r="C13" s="12" t="s">
        <v>34</v>
      </c>
      <c r="D13" s="8" t="s">
        <v>16</v>
      </c>
      <c r="E13" s="8">
        <f t="shared" ref="E13:G15" si="1">E12</f>
        <v>9724</v>
      </c>
      <c r="F13" s="8" t="str">
        <f>F12</f>
        <v>Junio</v>
      </c>
      <c r="G13" s="72">
        <f>G12</f>
        <v>900</v>
      </c>
      <c r="H13" s="72">
        <f t="shared" ref="H13:H17" si="2">G13*0.05</f>
        <v>45</v>
      </c>
      <c r="I13" s="72">
        <f t="shared" ref="I13:I16" si="3">+G13-H13</f>
        <v>855</v>
      </c>
      <c r="J13" s="21"/>
      <c r="K13" s="8"/>
    </row>
    <row r="14" spans="1:11" s="6" customFormat="1" ht="15.75" customHeight="1" x14ac:dyDescent="0.2">
      <c r="A14" s="21">
        <f t="shared" si="0"/>
        <v>3</v>
      </c>
      <c r="B14" s="8">
        <v>57909040</v>
      </c>
      <c r="C14" s="12" t="s">
        <v>35</v>
      </c>
      <c r="D14" s="8" t="s">
        <v>17</v>
      </c>
      <c r="E14" s="8">
        <f t="shared" ref="E14:F14" si="4">E13</f>
        <v>9724</v>
      </c>
      <c r="F14" s="8" t="str">
        <f t="shared" si="4"/>
        <v>Junio</v>
      </c>
      <c r="G14" s="72">
        <f t="shared" si="1"/>
        <v>900</v>
      </c>
      <c r="H14" s="72">
        <f t="shared" si="2"/>
        <v>45</v>
      </c>
      <c r="I14" s="72">
        <f t="shared" si="3"/>
        <v>855</v>
      </c>
      <c r="J14" s="21"/>
      <c r="K14" s="8"/>
    </row>
    <row r="15" spans="1:11" s="10" customFormat="1" ht="15.75" customHeight="1" x14ac:dyDescent="0.2">
      <c r="A15" s="21">
        <f t="shared" si="0"/>
        <v>4</v>
      </c>
      <c r="B15" s="21">
        <v>34670181</v>
      </c>
      <c r="C15" s="59" t="s">
        <v>55</v>
      </c>
      <c r="D15" s="21" t="s">
        <v>18</v>
      </c>
      <c r="E15" s="8">
        <f t="shared" ref="E15:F15" si="5">E14</f>
        <v>9724</v>
      </c>
      <c r="F15" s="8" t="str">
        <f t="shared" si="5"/>
        <v>Junio</v>
      </c>
      <c r="G15" s="72">
        <f t="shared" si="1"/>
        <v>900</v>
      </c>
      <c r="H15" s="72">
        <f t="shared" si="2"/>
        <v>45</v>
      </c>
      <c r="I15" s="15">
        <f t="shared" si="3"/>
        <v>855</v>
      </c>
      <c r="J15" s="21"/>
      <c r="K15" s="21"/>
    </row>
    <row r="16" spans="1:11" s="6" customFormat="1" ht="15.75" customHeight="1" x14ac:dyDescent="0.2">
      <c r="A16" s="21">
        <f t="shared" si="0"/>
        <v>5</v>
      </c>
      <c r="B16" s="8">
        <v>45845948</v>
      </c>
      <c r="C16" s="12" t="s">
        <v>36</v>
      </c>
      <c r="D16" s="8" t="s">
        <v>20</v>
      </c>
      <c r="E16" s="8">
        <f t="shared" ref="E16:F16" si="6">E15</f>
        <v>9724</v>
      </c>
      <c r="F16" s="8" t="str">
        <f t="shared" si="6"/>
        <v>Junio</v>
      </c>
      <c r="G16" s="72">
        <f t="shared" ref="G16:G17" si="7">G15</f>
        <v>900</v>
      </c>
      <c r="H16" s="72">
        <f t="shared" si="2"/>
        <v>45</v>
      </c>
      <c r="I16" s="72">
        <f t="shared" si="3"/>
        <v>855</v>
      </c>
      <c r="J16" s="21"/>
      <c r="K16" s="8"/>
    </row>
    <row r="17" spans="1:11" s="6" customFormat="1" ht="15.75" customHeight="1" x14ac:dyDescent="0.2">
      <c r="A17" s="21">
        <f t="shared" ref="A17" si="8">A16+1</f>
        <v>6</v>
      </c>
      <c r="B17" s="8">
        <v>60953608</v>
      </c>
      <c r="C17" s="12" t="s">
        <v>19</v>
      </c>
      <c r="D17" s="8" t="s">
        <v>21</v>
      </c>
      <c r="E17" s="8">
        <f t="shared" ref="E17:F17" si="9">E16</f>
        <v>9724</v>
      </c>
      <c r="F17" s="8" t="str">
        <f t="shared" si="9"/>
        <v>Junio</v>
      </c>
      <c r="G17" s="72">
        <f t="shared" si="7"/>
        <v>900</v>
      </c>
      <c r="H17" s="72">
        <f t="shared" si="2"/>
        <v>45</v>
      </c>
      <c r="I17" s="15">
        <f t="shared" ref="I17" si="10">+G17-H17</f>
        <v>855</v>
      </c>
      <c r="J17" s="21"/>
      <c r="K17" s="8"/>
    </row>
    <row r="18" spans="1:11" s="6" customFormat="1" ht="16.5" thickBot="1" x14ac:dyDescent="0.3">
      <c r="A18" s="8"/>
      <c r="B18" s="7"/>
      <c r="C18" s="17" t="s">
        <v>23</v>
      </c>
      <c r="D18" s="7"/>
      <c r="E18" s="7"/>
      <c r="F18" s="7"/>
      <c r="G18" s="73">
        <f>SUM(G12:G17)</f>
        <v>5400</v>
      </c>
      <c r="H18" s="73">
        <f>SUM(H12:H17)</f>
        <v>270</v>
      </c>
      <c r="I18" s="73">
        <f>SUM(I12:I17)</f>
        <v>5130</v>
      </c>
      <c r="J18" s="7"/>
      <c r="K18" s="7"/>
    </row>
    <row r="19" spans="1:11" s="6" customFormat="1" ht="16.5" thickTop="1" x14ac:dyDescent="0.25">
      <c r="A19" s="8"/>
      <c r="B19" s="7"/>
      <c r="C19" s="17"/>
      <c r="D19" s="7"/>
      <c r="E19" s="7"/>
      <c r="F19" s="7"/>
      <c r="G19" s="18"/>
      <c r="H19" s="18"/>
      <c r="I19" s="18"/>
      <c r="J19" s="9"/>
      <c r="K19" s="7"/>
    </row>
    <row r="20" spans="1:11" s="10" customFormat="1" ht="15.75" x14ac:dyDescent="0.25">
      <c r="A20" s="58"/>
      <c r="B20" s="60"/>
      <c r="C20" s="61"/>
      <c r="D20" s="60"/>
      <c r="E20" s="60"/>
      <c r="F20" s="60"/>
      <c r="G20" s="62"/>
      <c r="H20" s="62"/>
      <c r="I20" s="62"/>
      <c r="J20" s="63"/>
      <c r="K20" s="60"/>
    </row>
    <row r="21" spans="1:11" s="10" customFormat="1" ht="15.75" x14ac:dyDescent="0.25">
      <c r="A21" s="58"/>
      <c r="B21" s="58"/>
      <c r="C21" s="64" t="s">
        <v>69</v>
      </c>
      <c r="D21" s="58"/>
      <c r="E21" s="58"/>
      <c r="F21" s="58"/>
      <c r="G21" s="58"/>
      <c r="H21" s="58"/>
      <c r="I21" s="58"/>
      <c r="J21" s="16"/>
      <c r="K21" s="58"/>
    </row>
    <row r="22" spans="1:11" s="10" customFormat="1" ht="15" x14ac:dyDescent="0.2">
      <c r="A22" s="58">
        <f>A17+1</f>
        <v>7</v>
      </c>
      <c r="B22" s="58">
        <v>18098827</v>
      </c>
      <c r="C22" s="65" t="s">
        <v>70</v>
      </c>
      <c r="D22" s="58" t="s">
        <v>15</v>
      </c>
      <c r="E22" s="58">
        <v>9831</v>
      </c>
      <c r="F22" s="58" t="s">
        <v>68</v>
      </c>
      <c r="G22" s="66">
        <f>900</f>
        <v>900</v>
      </c>
      <c r="H22" s="66">
        <f>G22*0.05</f>
        <v>45</v>
      </c>
      <c r="I22" s="66">
        <f>+G22-H22</f>
        <v>855</v>
      </c>
      <c r="J22" s="16"/>
      <c r="K22" s="58"/>
    </row>
    <row r="23" spans="1:11" s="10" customFormat="1" ht="15" x14ac:dyDescent="0.2">
      <c r="A23" s="58">
        <f>A22+1</f>
        <v>8</v>
      </c>
      <c r="B23" s="58">
        <v>67949010</v>
      </c>
      <c r="C23" s="65" t="s">
        <v>71</v>
      </c>
      <c r="D23" s="58" t="s">
        <v>16</v>
      </c>
      <c r="E23" s="58">
        <f>E22</f>
        <v>9831</v>
      </c>
      <c r="F23" s="58" t="str">
        <f>F22</f>
        <v>Junio</v>
      </c>
      <c r="G23" s="66">
        <f>G22</f>
        <v>900</v>
      </c>
      <c r="H23" s="66">
        <f t="shared" ref="H23:I23" si="11">H22</f>
        <v>45</v>
      </c>
      <c r="I23" s="66">
        <f t="shared" si="11"/>
        <v>855</v>
      </c>
      <c r="J23" s="16"/>
      <c r="K23" s="58"/>
    </row>
    <row r="24" spans="1:11" s="10" customFormat="1" ht="15" x14ac:dyDescent="0.2">
      <c r="A24" s="58">
        <f t="shared" ref="A24:A27" si="12">A23+1</f>
        <v>9</v>
      </c>
      <c r="B24" s="58">
        <v>72029188</v>
      </c>
      <c r="C24" s="65" t="s">
        <v>72</v>
      </c>
      <c r="D24" s="58" t="s">
        <v>18</v>
      </c>
      <c r="E24" s="58">
        <f t="shared" ref="E24:E27" si="13">E23</f>
        <v>9831</v>
      </c>
      <c r="F24" s="58" t="str">
        <f t="shared" ref="F24:F27" si="14">F23</f>
        <v>Junio</v>
      </c>
      <c r="G24" s="66">
        <f t="shared" ref="G24:G27" si="15">G23</f>
        <v>900</v>
      </c>
      <c r="H24" s="66">
        <f t="shared" ref="H24:H27" si="16">H23</f>
        <v>45</v>
      </c>
      <c r="I24" s="66">
        <f t="shared" ref="I24:I27" si="17">I23</f>
        <v>855</v>
      </c>
      <c r="J24" s="16"/>
      <c r="K24" s="58"/>
    </row>
    <row r="25" spans="1:11" s="10" customFormat="1" ht="15" x14ac:dyDescent="0.2">
      <c r="A25" s="58">
        <f t="shared" si="12"/>
        <v>10</v>
      </c>
      <c r="B25" s="58" t="s">
        <v>73</v>
      </c>
      <c r="C25" s="65" t="s">
        <v>74</v>
      </c>
      <c r="D25" s="58" t="s">
        <v>20</v>
      </c>
      <c r="E25" s="58">
        <f t="shared" si="13"/>
        <v>9831</v>
      </c>
      <c r="F25" s="58" t="str">
        <f t="shared" si="14"/>
        <v>Junio</v>
      </c>
      <c r="G25" s="66">
        <f t="shared" si="15"/>
        <v>900</v>
      </c>
      <c r="H25" s="66">
        <f t="shared" si="16"/>
        <v>45</v>
      </c>
      <c r="I25" s="66">
        <f t="shared" si="17"/>
        <v>855</v>
      </c>
      <c r="J25" s="16"/>
      <c r="K25" s="58"/>
    </row>
    <row r="26" spans="1:11" s="10" customFormat="1" ht="15" x14ac:dyDescent="0.2">
      <c r="A26" s="58">
        <f t="shared" si="12"/>
        <v>11</v>
      </c>
      <c r="B26" s="58">
        <v>103173560</v>
      </c>
      <c r="C26" s="65" t="s">
        <v>75</v>
      </c>
      <c r="D26" s="58" t="s">
        <v>21</v>
      </c>
      <c r="E26" s="58">
        <f t="shared" si="13"/>
        <v>9831</v>
      </c>
      <c r="F26" s="58" t="str">
        <f t="shared" si="14"/>
        <v>Junio</v>
      </c>
      <c r="G26" s="66">
        <f t="shared" si="15"/>
        <v>900</v>
      </c>
      <c r="H26" s="66">
        <f t="shared" si="16"/>
        <v>45</v>
      </c>
      <c r="I26" s="66">
        <f t="shared" si="17"/>
        <v>855</v>
      </c>
      <c r="J26" s="16"/>
      <c r="K26" s="58"/>
    </row>
    <row r="27" spans="1:11" s="10" customFormat="1" ht="15" x14ac:dyDescent="0.2">
      <c r="A27" s="58">
        <f t="shared" si="12"/>
        <v>12</v>
      </c>
      <c r="B27" s="58">
        <v>104270527</v>
      </c>
      <c r="C27" s="65" t="s">
        <v>76</v>
      </c>
      <c r="D27" s="58" t="s">
        <v>22</v>
      </c>
      <c r="E27" s="58">
        <f t="shared" si="13"/>
        <v>9831</v>
      </c>
      <c r="F27" s="58" t="str">
        <f t="shared" si="14"/>
        <v>Junio</v>
      </c>
      <c r="G27" s="66">
        <f t="shared" si="15"/>
        <v>900</v>
      </c>
      <c r="H27" s="66">
        <f t="shared" si="16"/>
        <v>45</v>
      </c>
      <c r="I27" s="66">
        <f t="shared" si="17"/>
        <v>855</v>
      </c>
      <c r="J27" s="16"/>
      <c r="K27" s="58"/>
    </row>
    <row r="28" spans="1:11" s="10" customFormat="1" ht="16.5" thickBot="1" x14ac:dyDescent="0.3">
      <c r="A28" s="58"/>
      <c r="B28" s="58"/>
      <c r="C28" s="61" t="s">
        <v>77</v>
      </c>
      <c r="D28" s="58"/>
      <c r="E28" s="58"/>
      <c r="F28" s="58"/>
      <c r="G28" s="67">
        <f>SUM(G22:G27)</f>
        <v>5400</v>
      </c>
      <c r="H28" s="67">
        <f>SUM(H22:H27)</f>
        <v>270</v>
      </c>
      <c r="I28" s="67">
        <f>SUM(I22:I27)</f>
        <v>5130</v>
      </c>
      <c r="J28" s="16"/>
      <c r="K28" s="58"/>
    </row>
    <row r="29" spans="1:11" s="10" customFormat="1" ht="16.5" thickTop="1" x14ac:dyDescent="0.25">
      <c r="A29" s="58"/>
      <c r="B29" s="58"/>
      <c r="C29" s="61"/>
      <c r="D29" s="58"/>
      <c r="E29" s="58"/>
      <c r="F29" s="58"/>
      <c r="G29" s="66"/>
      <c r="H29" s="66"/>
      <c r="I29" s="66"/>
      <c r="J29" s="16"/>
      <c r="K29" s="58"/>
    </row>
    <row r="30" spans="1:11" s="10" customFormat="1" ht="15.75" x14ac:dyDescent="0.25">
      <c r="A30" s="60"/>
      <c r="B30" s="60"/>
      <c r="C30" s="61"/>
      <c r="D30" s="60"/>
      <c r="E30" s="60"/>
      <c r="F30" s="60"/>
      <c r="G30" s="62"/>
      <c r="H30" s="62"/>
      <c r="I30" s="62"/>
      <c r="J30" s="63"/>
      <c r="K30" s="60"/>
    </row>
    <row r="31" spans="1:11" s="10" customFormat="1" ht="15.75" x14ac:dyDescent="0.25">
      <c r="A31" s="58"/>
      <c r="B31" s="58"/>
      <c r="C31" s="64" t="s">
        <v>43</v>
      </c>
      <c r="D31" s="58"/>
      <c r="E31" s="58"/>
      <c r="F31" s="58"/>
      <c r="G31" s="62"/>
      <c r="H31" s="62"/>
      <c r="I31" s="62"/>
      <c r="J31" s="16"/>
      <c r="K31" s="58"/>
    </row>
    <row r="32" spans="1:11" s="10" customFormat="1" ht="15" x14ac:dyDescent="0.2">
      <c r="A32" s="58">
        <f>A27+1</f>
        <v>13</v>
      </c>
      <c r="B32" s="58">
        <v>6991661</v>
      </c>
      <c r="C32" s="65" t="s">
        <v>44</v>
      </c>
      <c r="D32" s="58" t="s">
        <v>15</v>
      </c>
      <c r="E32" s="58">
        <v>9756</v>
      </c>
      <c r="F32" s="58" t="s">
        <v>68</v>
      </c>
      <c r="G32" s="66">
        <v>900</v>
      </c>
      <c r="H32" s="66">
        <f>G32*5%</f>
        <v>45</v>
      </c>
      <c r="I32" s="15">
        <f>+G32-H32</f>
        <v>855</v>
      </c>
      <c r="J32" s="68"/>
      <c r="K32" s="58"/>
    </row>
    <row r="33" spans="1:11" s="10" customFormat="1" ht="15" x14ac:dyDescent="0.2">
      <c r="A33" s="58">
        <f>A32+1</f>
        <v>14</v>
      </c>
      <c r="B33" s="58">
        <v>39916855</v>
      </c>
      <c r="C33" s="65" t="s">
        <v>45</v>
      </c>
      <c r="D33" s="58" t="s">
        <v>16</v>
      </c>
      <c r="E33" s="58">
        <f>E32</f>
        <v>9756</v>
      </c>
      <c r="F33" s="58" t="str">
        <f>F32</f>
        <v>Junio</v>
      </c>
      <c r="G33" s="66">
        <f>G32</f>
        <v>900</v>
      </c>
      <c r="H33" s="66">
        <f t="shared" ref="H33:H38" si="18">G33*5%</f>
        <v>45</v>
      </c>
      <c r="I33" s="15">
        <f t="shared" ref="I33:I38" si="19">+G33-H33</f>
        <v>855</v>
      </c>
      <c r="J33" s="16"/>
      <c r="K33" s="58"/>
    </row>
    <row r="34" spans="1:11" s="10" customFormat="1" ht="15" x14ac:dyDescent="0.2">
      <c r="A34" s="58">
        <f t="shared" ref="A34:A37" si="20">A33+1</f>
        <v>15</v>
      </c>
      <c r="B34" s="58">
        <v>42394155</v>
      </c>
      <c r="C34" s="59" t="s">
        <v>50</v>
      </c>
      <c r="D34" s="58" t="s">
        <v>17</v>
      </c>
      <c r="E34" s="58">
        <f t="shared" ref="E34:E38" si="21">E33</f>
        <v>9756</v>
      </c>
      <c r="F34" s="58" t="str">
        <f t="shared" ref="F34:F38" si="22">F33</f>
        <v>Junio</v>
      </c>
      <c r="G34" s="66">
        <f t="shared" ref="G34:G38" si="23">G33</f>
        <v>900</v>
      </c>
      <c r="H34" s="66">
        <f>G34*5%</f>
        <v>45</v>
      </c>
      <c r="I34" s="15">
        <f>+G34-H34</f>
        <v>855</v>
      </c>
      <c r="J34" s="58"/>
      <c r="K34" s="58"/>
    </row>
    <row r="35" spans="1:11" s="10" customFormat="1" ht="15" x14ac:dyDescent="0.2">
      <c r="A35" s="58">
        <f t="shared" si="20"/>
        <v>16</v>
      </c>
      <c r="B35" s="58">
        <v>50371304</v>
      </c>
      <c r="C35" s="59" t="s">
        <v>46</v>
      </c>
      <c r="D35" s="58" t="s">
        <v>18</v>
      </c>
      <c r="E35" s="58">
        <f t="shared" si="21"/>
        <v>9756</v>
      </c>
      <c r="F35" s="58" t="str">
        <f t="shared" si="22"/>
        <v>Junio</v>
      </c>
      <c r="G35" s="66">
        <f t="shared" si="23"/>
        <v>900</v>
      </c>
      <c r="H35" s="66">
        <f t="shared" si="18"/>
        <v>45</v>
      </c>
      <c r="I35" s="15">
        <f t="shared" si="19"/>
        <v>855</v>
      </c>
      <c r="J35" s="16"/>
      <c r="K35" s="58"/>
    </row>
    <row r="36" spans="1:11" s="10" customFormat="1" ht="15" x14ac:dyDescent="0.2">
      <c r="A36" s="58">
        <f t="shared" si="20"/>
        <v>17</v>
      </c>
      <c r="B36" s="58">
        <v>49667920</v>
      </c>
      <c r="C36" s="59" t="s">
        <v>47</v>
      </c>
      <c r="D36" s="58" t="s">
        <v>20</v>
      </c>
      <c r="E36" s="58">
        <f t="shared" si="21"/>
        <v>9756</v>
      </c>
      <c r="F36" s="58" t="str">
        <f t="shared" si="22"/>
        <v>Junio</v>
      </c>
      <c r="G36" s="66">
        <f t="shared" si="23"/>
        <v>900</v>
      </c>
      <c r="H36" s="66">
        <f t="shared" si="18"/>
        <v>45</v>
      </c>
      <c r="I36" s="15">
        <f t="shared" si="19"/>
        <v>855</v>
      </c>
      <c r="J36" s="16"/>
      <c r="K36" s="58"/>
    </row>
    <row r="37" spans="1:11" s="10" customFormat="1" ht="15" x14ac:dyDescent="0.2">
      <c r="A37" s="58">
        <f t="shared" si="20"/>
        <v>18</v>
      </c>
      <c r="B37" s="58">
        <v>26318156</v>
      </c>
      <c r="C37" s="59" t="s">
        <v>48</v>
      </c>
      <c r="D37" s="58" t="s">
        <v>21</v>
      </c>
      <c r="E37" s="58">
        <f t="shared" si="21"/>
        <v>9756</v>
      </c>
      <c r="F37" s="58" t="str">
        <f t="shared" si="22"/>
        <v>Junio</v>
      </c>
      <c r="G37" s="66">
        <f t="shared" si="23"/>
        <v>900</v>
      </c>
      <c r="H37" s="66">
        <f t="shared" si="18"/>
        <v>45</v>
      </c>
      <c r="I37" s="15">
        <f t="shared" si="19"/>
        <v>855</v>
      </c>
      <c r="J37" s="16"/>
      <c r="K37" s="58"/>
    </row>
    <row r="38" spans="1:11" s="10" customFormat="1" ht="15" x14ac:dyDescent="0.2">
      <c r="A38" s="58">
        <f t="shared" ref="A38" si="24">A37+1</f>
        <v>19</v>
      </c>
      <c r="B38" s="58">
        <v>11327480</v>
      </c>
      <c r="C38" s="59" t="s">
        <v>49</v>
      </c>
      <c r="D38" s="58" t="s">
        <v>22</v>
      </c>
      <c r="E38" s="58">
        <f t="shared" si="21"/>
        <v>9756</v>
      </c>
      <c r="F38" s="58" t="str">
        <f t="shared" si="22"/>
        <v>Junio</v>
      </c>
      <c r="G38" s="66">
        <f t="shared" si="23"/>
        <v>900</v>
      </c>
      <c r="H38" s="66">
        <f t="shared" si="18"/>
        <v>45</v>
      </c>
      <c r="I38" s="15">
        <f t="shared" si="19"/>
        <v>855</v>
      </c>
      <c r="J38" s="16"/>
      <c r="K38" s="58"/>
    </row>
    <row r="39" spans="1:11" s="10" customFormat="1" ht="16.5" thickBot="1" x14ac:dyDescent="0.3">
      <c r="A39" s="58"/>
      <c r="B39" s="58"/>
      <c r="C39" s="70" t="s">
        <v>24</v>
      </c>
      <c r="D39" s="58"/>
      <c r="E39" s="58"/>
      <c r="F39" s="58"/>
      <c r="G39" s="67">
        <f>SUM(G32:G38)</f>
        <v>6300</v>
      </c>
      <c r="H39" s="67">
        <f>SUM(H32:H38)</f>
        <v>315</v>
      </c>
      <c r="I39" s="67">
        <f>SUM(I32:I38)</f>
        <v>5985</v>
      </c>
      <c r="J39" s="16"/>
      <c r="K39" s="58"/>
    </row>
    <row r="40" spans="1:11" s="10" customFormat="1" ht="16.5" thickTop="1" x14ac:dyDescent="0.25">
      <c r="A40" s="58"/>
      <c r="B40" s="58"/>
      <c r="C40" s="70"/>
      <c r="D40" s="58"/>
      <c r="E40" s="58"/>
      <c r="F40" s="58"/>
      <c r="G40" s="62"/>
      <c r="H40" s="62"/>
      <c r="I40" s="62"/>
      <c r="J40" s="16"/>
      <c r="K40" s="58"/>
    </row>
    <row r="41" spans="1:11" s="10" customFormat="1" ht="15.75" x14ac:dyDescent="0.25">
      <c r="A41" s="58"/>
      <c r="B41" s="58"/>
      <c r="C41" s="61"/>
      <c r="D41" s="58"/>
      <c r="E41" s="58"/>
      <c r="F41" s="58"/>
      <c r="G41" s="62"/>
      <c r="H41" s="62"/>
      <c r="I41" s="62"/>
      <c r="J41" s="16"/>
      <c r="K41" s="58"/>
    </row>
    <row r="42" spans="1:11" s="10" customFormat="1" ht="15.75" x14ac:dyDescent="0.25">
      <c r="A42" s="58"/>
      <c r="B42" s="58"/>
      <c r="C42" s="64" t="s">
        <v>78</v>
      </c>
      <c r="D42" s="58"/>
      <c r="E42" s="58"/>
      <c r="F42" s="58"/>
      <c r="G42" s="58"/>
      <c r="H42" s="58"/>
      <c r="I42" s="58"/>
      <c r="J42" s="16"/>
      <c r="K42" s="58"/>
    </row>
    <row r="43" spans="1:11" s="10" customFormat="1" ht="15" x14ac:dyDescent="0.2">
      <c r="A43" s="58">
        <f>A38+1</f>
        <v>20</v>
      </c>
      <c r="B43" s="68">
        <v>72154977</v>
      </c>
      <c r="C43" s="65" t="s">
        <v>79</v>
      </c>
      <c r="D43" s="13" t="s">
        <v>15</v>
      </c>
      <c r="E43" s="58">
        <v>9803</v>
      </c>
      <c r="F43" s="58" t="s">
        <v>68</v>
      </c>
      <c r="G43" s="66">
        <v>900</v>
      </c>
      <c r="H43" s="66">
        <f t="shared" ref="H43:H49" si="25">G43*5%</f>
        <v>45</v>
      </c>
      <c r="I43" s="15">
        <f t="shared" ref="I43:I49" si="26">+G43-H43</f>
        <v>855</v>
      </c>
      <c r="J43" s="68"/>
      <c r="K43" s="58"/>
    </row>
    <row r="44" spans="1:11" s="10" customFormat="1" ht="15" x14ac:dyDescent="0.2">
      <c r="A44" s="58">
        <f t="shared" ref="A44:A49" si="27">A43+1</f>
        <v>21</v>
      </c>
      <c r="B44" s="58">
        <v>58905480</v>
      </c>
      <c r="C44" s="65" t="s">
        <v>80</v>
      </c>
      <c r="D44" s="58" t="s">
        <v>16</v>
      </c>
      <c r="E44" s="58">
        <f>E43</f>
        <v>9803</v>
      </c>
      <c r="F44" s="58" t="str">
        <f>F43</f>
        <v>Junio</v>
      </c>
      <c r="G44" s="66">
        <v>900</v>
      </c>
      <c r="H44" s="66">
        <f>G44*5%</f>
        <v>45</v>
      </c>
      <c r="I44" s="15">
        <f>+G44-H44</f>
        <v>855</v>
      </c>
      <c r="J44" s="16"/>
      <c r="K44" s="58"/>
    </row>
    <row r="45" spans="1:11" s="10" customFormat="1" ht="15" x14ac:dyDescent="0.2">
      <c r="A45" s="58">
        <f t="shared" si="27"/>
        <v>22</v>
      </c>
      <c r="B45" s="58">
        <v>99677601</v>
      </c>
      <c r="C45" s="65" t="s">
        <v>81</v>
      </c>
      <c r="D45" s="58" t="s">
        <v>17</v>
      </c>
      <c r="E45" s="58">
        <f>E43</f>
        <v>9803</v>
      </c>
      <c r="F45" s="58" t="str">
        <f>F43</f>
        <v>Junio</v>
      </c>
      <c r="G45" s="66">
        <v>900</v>
      </c>
      <c r="H45" s="66">
        <f t="shared" si="25"/>
        <v>45</v>
      </c>
      <c r="I45" s="15">
        <f t="shared" si="26"/>
        <v>855</v>
      </c>
      <c r="J45" s="16"/>
      <c r="K45" s="58"/>
    </row>
    <row r="46" spans="1:11" s="10" customFormat="1" ht="15" x14ac:dyDescent="0.2">
      <c r="A46" s="58">
        <f t="shared" si="27"/>
        <v>23</v>
      </c>
      <c r="B46" s="58">
        <v>78708885</v>
      </c>
      <c r="C46" s="65" t="s">
        <v>82</v>
      </c>
      <c r="D46" s="58" t="s">
        <v>18</v>
      </c>
      <c r="E46" s="58">
        <f>E43</f>
        <v>9803</v>
      </c>
      <c r="F46" s="58" t="str">
        <f>F43</f>
        <v>Junio</v>
      </c>
      <c r="G46" s="66">
        <v>900</v>
      </c>
      <c r="H46" s="66">
        <f t="shared" si="25"/>
        <v>45</v>
      </c>
      <c r="I46" s="15">
        <f t="shared" si="26"/>
        <v>855</v>
      </c>
      <c r="J46" s="16"/>
      <c r="K46" s="58"/>
    </row>
    <row r="47" spans="1:11" s="10" customFormat="1" ht="15" x14ac:dyDescent="0.2">
      <c r="A47" s="58">
        <f t="shared" si="27"/>
        <v>24</v>
      </c>
      <c r="B47" s="58">
        <v>90452968</v>
      </c>
      <c r="C47" s="65" t="s">
        <v>83</v>
      </c>
      <c r="D47" s="58" t="s">
        <v>20</v>
      </c>
      <c r="E47" s="58">
        <f>E43</f>
        <v>9803</v>
      </c>
      <c r="F47" s="58" t="str">
        <f>F43</f>
        <v>Junio</v>
      </c>
      <c r="G47" s="66">
        <v>900</v>
      </c>
      <c r="H47" s="66">
        <f t="shared" si="25"/>
        <v>45</v>
      </c>
      <c r="I47" s="15">
        <f t="shared" si="26"/>
        <v>855</v>
      </c>
      <c r="J47" s="16"/>
      <c r="K47" s="58"/>
    </row>
    <row r="48" spans="1:11" s="10" customFormat="1" ht="15" x14ac:dyDescent="0.2">
      <c r="A48" s="58">
        <f t="shared" si="27"/>
        <v>25</v>
      </c>
      <c r="B48" s="58">
        <v>7030789</v>
      </c>
      <c r="C48" s="65" t="s">
        <v>84</v>
      </c>
      <c r="D48" s="58" t="s">
        <v>21</v>
      </c>
      <c r="E48" s="58">
        <f>E43</f>
        <v>9803</v>
      </c>
      <c r="F48" s="58" t="str">
        <f>F43</f>
        <v>Junio</v>
      </c>
      <c r="G48" s="66">
        <v>900</v>
      </c>
      <c r="H48" s="66">
        <f t="shared" si="25"/>
        <v>45</v>
      </c>
      <c r="I48" s="15">
        <f t="shared" si="26"/>
        <v>855</v>
      </c>
      <c r="J48" s="16"/>
      <c r="K48" s="58"/>
    </row>
    <row r="49" spans="1:11" s="10" customFormat="1" ht="15" x14ac:dyDescent="0.2">
      <c r="A49" s="58">
        <f t="shared" si="27"/>
        <v>26</v>
      </c>
      <c r="B49" s="58">
        <v>37208691</v>
      </c>
      <c r="C49" s="65" t="s">
        <v>85</v>
      </c>
      <c r="D49" s="58" t="s">
        <v>22</v>
      </c>
      <c r="E49" s="58">
        <f>E43</f>
        <v>9803</v>
      </c>
      <c r="F49" s="58" t="str">
        <f>F43</f>
        <v>Junio</v>
      </c>
      <c r="G49" s="66">
        <v>900</v>
      </c>
      <c r="H49" s="66">
        <f t="shared" si="25"/>
        <v>45</v>
      </c>
      <c r="I49" s="15">
        <f t="shared" si="26"/>
        <v>855</v>
      </c>
      <c r="J49" s="16"/>
      <c r="K49" s="58"/>
    </row>
    <row r="50" spans="1:11" s="10" customFormat="1" ht="16.5" thickBot="1" x14ac:dyDescent="0.3">
      <c r="A50" s="58"/>
      <c r="B50" s="58"/>
      <c r="C50" s="61" t="s">
        <v>24</v>
      </c>
      <c r="D50" s="58"/>
      <c r="E50" s="58"/>
      <c r="F50" s="58"/>
      <c r="G50" s="67">
        <f>SUM(G43:G49)</f>
        <v>6300</v>
      </c>
      <c r="H50" s="67">
        <f>SUM(H43:H49)</f>
        <v>315</v>
      </c>
      <c r="I50" s="67">
        <f>SUM(I43:I49)</f>
        <v>5985</v>
      </c>
      <c r="J50" s="16"/>
      <c r="K50" s="58"/>
    </row>
    <row r="51" spans="1:11" s="10" customFormat="1" ht="16.5" thickTop="1" x14ac:dyDescent="0.25">
      <c r="A51" s="58"/>
      <c r="B51" s="58"/>
      <c r="C51" s="61"/>
      <c r="D51" s="58"/>
      <c r="E51" s="58"/>
      <c r="F51" s="58"/>
      <c r="G51" s="62"/>
      <c r="H51" s="62"/>
      <c r="I51" s="62"/>
      <c r="J51" s="16"/>
      <c r="K51" s="58"/>
    </row>
    <row r="52" spans="1:11" s="10" customFormat="1" ht="15.75" x14ac:dyDescent="0.25">
      <c r="A52" s="58"/>
      <c r="B52" s="58"/>
      <c r="C52" s="61"/>
      <c r="D52" s="58"/>
      <c r="E52" s="58"/>
      <c r="F52" s="58"/>
      <c r="G52" s="62"/>
      <c r="H52" s="62"/>
      <c r="I52" s="62"/>
      <c r="J52" s="16"/>
      <c r="K52" s="58"/>
    </row>
    <row r="53" spans="1:11" s="10" customFormat="1" ht="15.75" x14ac:dyDescent="0.25">
      <c r="A53" s="58"/>
      <c r="B53" s="58"/>
      <c r="C53" s="64" t="s">
        <v>86</v>
      </c>
      <c r="D53" s="58"/>
      <c r="E53" s="58"/>
      <c r="F53" s="58"/>
      <c r="G53" s="62"/>
      <c r="H53" s="62"/>
      <c r="I53" s="62"/>
      <c r="J53" s="58"/>
      <c r="K53" s="58"/>
    </row>
    <row r="54" spans="1:11" s="10" customFormat="1" ht="15" x14ac:dyDescent="0.2">
      <c r="A54" s="58">
        <f>A49+1</f>
        <v>27</v>
      </c>
      <c r="B54" s="58">
        <v>34786023</v>
      </c>
      <c r="C54" s="65" t="s">
        <v>87</v>
      </c>
      <c r="D54" s="58" t="s">
        <v>15</v>
      </c>
      <c r="E54" s="58">
        <v>9743</v>
      </c>
      <c r="F54" s="58" t="s">
        <v>68</v>
      </c>
      <c r="G54" s="66">
        <v>900</v>
      </c>
      <c r="H54" s="66">
        <f t="shared" ref="H54:H60" si="28">G54*5%</f>
        <v>45</v>
      </c>
      <c r="I54" s="66">
        <f t="shared" ref="I54:I60" si="29">G54-H54</f>
        <v>855</v>
      </c>
      <c r="J54" s="58"/>
      <c r="K54" s="58"/>
    </row>
    <row r="55" spans="1:11" s="10" customFormat="1" ht="15" x14ac:dyDescent="0.2">
      <c r="A55" s="58">
        <f>A54+1</f>
        <v>28</v>
      </c>
      <c r="B55" s="58">
        <v>38263742</v>
      </c>
      <c r="C55" s="65" t="s">
        <v>88</v>
      </c>
      <c r="D55" s="58" t="s">
        <v>16</v>
      </c>
      <c r="E55" s="58">
        <f>E54</f>
        <v>9743</v>
      </c>
      <c r="F55" s="58" t="str">
        <f>F54</f>
        <v>Junio</v>
      </c>
      <c r="G55" s="66">
        <v>900</v>
      </c>
      <c r="H55" s="66">
        <f>G55*5%</f>
        <v>45</v>
      </c>
      <c r="I55" s="66">
        <f>G55-H55</f>
        <v>855</v>
      </c>
      <c r="J55" s="16"/>
      <c r="K55" s="58"/>
    </row>
    <row r="56" spans="1:11" s="10" customFormat="1" ht="15" x14ac:dyDescent="0.2">
      <c r="A56" s="58">
        <f t="shared" ref="A56:A60" si="30">A55+1</f>
        <v>29</v>
      </c>
      <c r="B56" s="58">
        <v>27817342</v>
      </c>
      <c r="C56" s="65" t="s">
        <v>89</v>
      </c>
      <c r="D56" s="58" t="s">
        <v>17</v>
      </c>
      <c r="E56" s="58">
        <f>E55</f>
        <v>9743</v>
      </c>
      <c r="F56" s="58" t="str">
        <f>F54</f>
        <v>Junio</v>
      </c>
      <c r="G56" s="66">
        <v>900</v>
      </c>
      <c r="H56" s="66">
        <f t="shared" si="28"/>
        <v>45</v>
      </c>
      <c r="I56" s="66">
        <f t="shared" si="29"/>
        <v>855</v>
      </c>
      <c r="J56" s="16"/>
      <c r="K56" s="58"/>
    </row>
    <row r="57" spans="1:11" s="10" customFormat="1" ht="15" x14ac:dyDescent="0.2">
      <c r="A57" s="58">
        <f t="shared" si="30"/>
        <v>30</v>
      </c>
      <c r="B57" s="58" t="s">
        <v>90</v>
      </c>
      <c r="C57" s="65" t="s">
        <v>91</v>
      </c>
      <c r="D57" s="58" t="s">
        <v>18</v>
      </c>
      <c r="E57" s="58">
        <f t="shared" ref="E57:E60" si="31">E56</f>
        <v>9743</v>
      </c>
      <c r="F57" s="58" t="str">
        <f>F54</f>
        <v>Junio</v>
      </c>
      <c r="G57" s="66">
        <v>900</v>
      </c>
      <c r="H57" s="66">
        <f t="shared" si="28"/>
        <v>45</v>
      </c>
      <c r="I57" s="66">
        <f t="shared" si="29"/>
        <v>855</v>
      </c>
      <c r="J57" s="16"/>
      <c r="K57" s="58"/>
    </row>
    <row r="58" spans="1:11" s="10" customFormat="1" ht="15" x14ac:dyDescent="0.2">
      <c r="A58" s="58">
        <f t="shared" si="30"/>
        <v>31</v>
      </c>
      <c r="B58" s="58">
        <v>80464777</v>
      </c>
      <c r="C58" s="65" t="s">
        <v>92</v>
      </c>
      <c r="D58" s="13" t="s">
        <v>20</v>
      </c>
      <c r="E58" s="58">
        <f t="shared" si="31"/>
        <v>9743</v>
      </c>
      <c r="F58" s="58" t="str">
        <f>F54</f>
        <v>Junio</v>
      </c>
      <c r="G58" s="66">
        <v>900</v>
      </c>
      <c r="H58" s="66">
        <f t="shared" si="28"/>
        <v>45</v>
      </c>
      <c r="I58" s="66">
        <f t="shared" si="29"/>
        <v>855</v>
      </c>
      <c r="J58" s="68"/>
      <c r="K58" s="68"/>
    </row>
    <row r="59" spans="1:11" s="10" customFormat="1" ht="15" x14ac:dyDescent="0.2">
      <c r="A59" s="58">
        <f t="shared" si="30"/>
        <v>32</v>
      </c>
      <c r="B59" s="68">
        <v>26930609</v>
      </c>
      <c r="C59" s="65" t="s">
        <v>93</v>
      </c>
      <c r="D59" s="13" t="s">
        <v>21</v>
      </c>
      <c r="E59" s="58">
        <f t="shared" si="31"/>
        <v>9743</v>
      </c>
      <c r="F59" s="58" t="str">
        <f>F54</f>
        <v>Junio</v>
      </c>
      <c r="G59" s="66">
        <v>900</v>
      </c>
      <c r="H59" s="66">
        <f t="shared" si="28"/>
        <v>45</v>
      </c>
      <c r="I59" s="66">
        <f t="shared" si="29"/>
        <v>855</v>
      </c>
      <c r="J59" s="68"/>
      <c r="K59" s="68"/>
    </row>
    <row r="60" spans="1:11" s="10" customFormat="1" ht="15" x14ac:dyDescent="0.2">
      <c r="A60" s="58">
        <f t="shared" si="30"/>
        <v>33</v>
      </c>
      <c r="B60" s="68">
        <v>42309409</v>
      </c>
      <c r="C60" s="65" t="s">
        <v>94</v>
      </c>
      <c r="D60" s="58" t="s">
        <v>22</v>
      </c>
      <c r="E60" s="58">
        <f t="shared" si="31"/>
        <v>9743</v>
      </c>
      <c r="F60" s="58" t="str">
        <f>F54</f>
        <v>Junio</v>
      </c>
      <c r="G60" s="66">
        <v>900</v>
      </c>
      <c r="H60" s="66">
        <f t="shared" si="28"/>
        <v>45</v>
      </c>
      <c r="I60" s="66">
        <f t="shared" si="29"/>
        <v>855</v>
      </c>
      <c r="J60" s="58"/>
      <c r="K60" s="58"/>
    </row>
    <row r="61" spans="1:11" s="10" customFormat="1" ht="16.5" thickBot="1" x14ac:dyDescent="0.3">
      <c r="A61" s="58"/>
      <c r="B61" s="58"/>
      <c r="C61" s="61" t="s">
        <v>95</v>
      </c>
      <c r="D61" s="58"/>
      <c r="E61" s="58"/>
      <c r="F61" s="58"/>
      <c r="G61" s="69">
        <f>SUM(G54:G60)</f>
        <v>6300</v>
      </c>
      <c r="H61" s="69">
        <f>SUM(H54:H60)</f>
        <v>315</v>
      </c>
      <c r="I61" s="69">
        <f>SUM(I54:I60)</f>
        <v>5985</v>
      </c>
      <c r="J61" s="58"/>
      <c r="K61" s="58"/>
    </row>
    <row r="62" spans="1:11" s="10" customFormat="1" ht="16.5" thickTop="1" x14ac:dyDescent="0.25">
      <c r="A62" s="58"/>
      <c r="B62" s="58"/>
      <c r="C62" s="61"/>
      <c r="D62" s="58"/>
      <c r="E62" s="58"/>
      <c r="F62" s="58"/>
      <c r="G62" s="62"/>
      <c r="H62" s="62"/>
      <c r="I62" s="62"/>
      <c r="J62" s="58"/>
      <c r="K62" s="58"/>
    </row>
    <row r="63" spans="1:11" s="10" customFormat="1" ht="15.75" x14ac:dyDescent="0.25">
      <c r="A63" s="58"/>
      <c r="B63" s="58"/>
      <c r="C63" s="61"/>
      <c r="D63" s="58"/>
      <c r="E63" s="58"/>
      <c r="F63" s="58"/>
      <c r="G63" s="62"/>
      <c r="H63" s="62"/>
      <c r="I63" s="62"/>
      <c r="J63" s="16"/>
      <c r="K63" s="58"/>
    </row>
    <row r="64" spans="1:11" s="10" customFormat="1" ht="15.75" x14ac:dyDescent="0.25">
      <c r="A64" s="58"/>
      <c r="B64" s="58"/>
      <c r="C64" s="64" t="s">
        <v>96</v>
      </c>
      <c r="D64" s="58"/>
      <c r="E64" s="58"/>
      <c r="F64" s="58"/>
      <c r="G64" s="62"/>
      <c r="H64" s="62"/>
      <c r="I64" s="62"/>
      <c r="J64" s="16"/>
      <c r="K64" s="58"/>
    </row>
    <row r="65" spans="1:12" s="10" customFormat="1" ht="15" x14ac:dyDescent="0.2">
      <c r="A65" s="58">
        <f>A60+1</f>
        <v>34</v>
      </c>
      <c r="B65" s="58">
        <v>35745649</v>
      </c>
      <c r="C65" s="65" t="s">
        <v>97</v>
      </c>
      <c r="D65" s="58" t="s">
        <v>15</v>
      </c>
      <c r="E65" s="58">
        <v>9791</v>
      </c>
      <c r="F65" s="58" t="s">
        <v>68</v>
      </c>
      <c r="G65" s="66">
        <v>900</v>
      </c>
      <c r="H65" s="66">
        <f>G65*5%</f>
        <v>45</v>
      </c>
      <c r="I65" s="66">
        <f>G65-H65</f>
        <v>855</v>
      </c>
      <c r="J65" s="58"/>
      <c r="K65" s="58"/>
      <c r="L65" s="71"/>
    </row>
    <row r="66" spans="1:12" s="10" customFormat="1" ht="15" x14ac:dyDescent="0.2">
      <c r="A66" s="58">
        <f>A65+1</f>
        <v>35</v>
      </c>
      <c r="B66" s="58">
        <v>27733165</v>
      </c>
      <c r="C66" s="65" t="s">
        <v>98</v>
      </c>
      <c r="D66" s="58" t="s">
        <v>17</v>
      </c>
      <c r="E66" s="58">
        <f t="shared" ref="E66:E70" si="32">E65</f>
        <v>9791</v>
      </c>
      <c r="F66" s="58" t="str">
        <f>F65</f>
        <v>Junio</v>
      </c>
      <c r="G66" s="66">
        <v>900</v>
      </c>
      <c r="H66" s="66">
        <f t="shared" ref="H66:H70" si="33">G66*5%</f>
        <v>45</v>
      </c>
      <c r="I66" s="66">
        <f t="shared" ref="I66:I70" si="34">G66-H66</f>
        <v>855</v>
      </c>
      <c r="J66" s="66"/>
      <c r="K66" s="58"/>
      <c r="L66" s="74"/>
    </row>
    <row r="67" spans="1:12" s="10" customFormat="1" ht="15" x14ac:dyDescent="0.2">
      <c r="A67" s="58">
        <f t="shared" ref="A67:A70" si="35">A66+1</f>
        <v>36</v>
      </c>
      <c r="B67" s="58">
        <v>23359188</v>
      </c>
      <c r="C67" s="65" t="s">
        <v>99</v>
      </c>
      <c r="D67" s="58" t="s">
        <v>18</v>
      </c>
      <c r="E67" s="58">
        <f t="shared" si="32"/>
        <v>9791</v>
      </c>
      <c r="F67" s="58" t="str">
        <f>F66</f>
        <v>Junio</v>
      </c>
      <c r="G67" s="66">
        <v>900</v>
      </c>
      <c r="H67" s="66">
        <f t="shared" si="33"/>
        <v>45</v>
      </c>
      <c r="I67" s="66">
        <f t="shared" si="34"/>
        <v>855</v>
      </c>
      <c r="J67" s="66"/>
      <c r="K67" s="58"/>
      <c r="L67" s="71"/>
    </row>
    <row r="68" spans="1:12" s="10" customFormat="1" ht="15" x14ac:dyDescent="0.2">
      <c r="A68" s="58">
        <f t="shared" si="35"/>
        <v>37</v>
      </c>
      <c r="B68" s="58">
        <v>39718182</v>
      </c>
      <c r="C68" s="75" t="s">
        <v>100</v>
      </c>
      <c r="D68" s="58" t="s">
        <v>20</v>
      </c>
      <c r="E68" s="58">
        <f t="shared" si="32"/>
        <v>9791</v>
      </c>
      <c r="F68" s="58" t="str">
        <f>F65</f>
        <v>Junio</v>
      </c>
      <c r="G68" s="66">
        <v>900</v>
      </c>
      <c r="H68" s="66">
        <f t="shared" si="33"/>
        <v>45</v>
      </c>
      <c r="I68" s="66">
        <f t="shared" si="34"/>
        <v>855</v>
      </c>
      <c r="J68" s="66"/>
      <c r="K68" s="58"/>
      <c r="L68" s="71"/>
    </row>
    <row r="69" spans="1:12" s="10" customFormat="1" ht="15" x14ac:dyDescent="0.2">
      <c r="A69" s="58">
        <f t="shared" si="35"/>
        <v>38</v>
      </c>
      <c r="B69" s="58">
        <v>35744359</v>
      </c>
      <c r="C69" s="65" t="s">
        <v>101</v>
      </c>
      <c r="D69" s="58" t="s">
        <v>21</v>
      </c>
      <c r="E69" s="58">
        <f t="shared" si="32"/>
        <v>9791</v>
      </c>
      <c r="F69" s="58" t="str">
        <f>F65</f>
        <v>Junio</v>
      </c>
      <c r="G69" s="66">
        <v>900</v>
      </c>
      <c r="H69" s="66">
        <f t="shared" si="33"/>
        <v>45</v>
      </c>
      <c r="I69" s="66">
        <f t="shared" si="34"/>
        <v>855</v>
      </c>
      <c r="J69" s="66"/>
      <c r="K69" s="58"/>
      <c r="L69" s="71"/>
    </row>
    <row r="70" spans="1:12" s="10" customFormat="1" ht="15" x14ac:dyDescent="0.2">
      <c r="A70" s="58">
        <f t="shared" si="35"/>
        <v>39</v>
      </c>
      <c r="B70" s="58">
        <v>35169168</v>
      </c>
      <c r="C70" s="65" t="s">
        <v>102</v>
      </c>
      <c r="D70" s="58" t="s">
        <v>22</v>
      </c>
      <c r="E70" s="58">
        <f t="shared" si="32"/>
        <v>9791</v>
      </c>
      <c r="F70" s="58" t="str">
        <f>F65</f>
        <v>Junio</v>
      </c>
      <c r="G70" s="66">
        <v>900</v>
      </c>
      <c r="H70" s="66">
        <f t="shared" si="33"/>
        <v>45</v>
      </c>
      <c r="I70" s="66">
        <f t="shared" si="34"/>
        <v>855</v>
      </c>
      <c r="J70" s="66"/>
      <c r="K70" s="58"/>
      <c r="L70" s="71"/>
    </row>
    <row r="71" spans="1:12" s="10" customFormat="1" ht="16.5" thickBot="1" x14ac:dyDescent="0.3">
      <c r="A71" s="58"/>
      <c r="B71" s="58"/>
      <c r="C71" s="61" t="s">
        <v>103</v>
      </c>
      <c r="D71" s="58"/>
      <c r="E71" s="58"/>
      <c r="F71" s="58"/>
      <c r="G71" s="69">
        <f>SUM(G65:G70)</f>
        <v>5400</v>
      </c>
      <c r="H71" s="69">
        <f>SUM(H65:H70)</f>
        <v>270</v>
      </c>
      <c r="I71" s="69">
        <f>SUM(I65:I70)</f>
        <v>5130</v>
      </c>
      <c r="J71" s="16"/>
      <c r="K71" s="58"/>
    </row>
    <row r="72" spans="1:12" s="10" customFormat="1" ht="16.5" thickTop="1" x14ac:dyDescent="0.25">
      <c r="A72" s="58"/>
      <c r="B72" s="58"/>
      <c r="C72" s="61"/>
      <c r="D72" s="58"/>
      <c r="E72" s="58"/>
      <c r="F72" s="58"/>
      <c r="G72" s="62"/>
      <c r="H72" s="62"/>
      <c r="I72" s="62"/>
      <c r="J72" s="16"/>
      <c r="K72" s="58"/>
    </row>
    <row r="73" spans="1:12" s="10" customFormat="1" ht="15.75" x14ac:dyDescent="0.25">
      <c r="A73" s="58"/>
      <c r="B73" s="58"/>
      <c r="C73" s="61"/>
      <c r="D73" s="58"/>
      <c r="E73" s="58"/>
      <c r="F73" s="58"/>
      <c r="G73" s="62"/>
      <c r="H73" s="62"/>
      <c r="I73" s="62"/>
      <c r="J73" s="16"/>
      <c r="K73" s="58"/>
    </row>
    <row r="74" spans="1:12" s="10" customFormat="1" ht="15.75" x14ac:dyDescent="0.25">
      <c r="A74" s="58"/>
      <c r="B74" s="58"/>
      <c r="C74" s="64" t="s">
        <v>104</v>
      </c>
      <c r="D74" s="58"/>
      <c r="E74" s="58"/>
      <c r="F74" s="58"/>
      <c r="G74" s="62"/>
      <c r="H74" s="62"/>
      <c r="I74" s="62"/>
      <c r="J74" s="16"/>
      <c r="K74" s="58"/>
    </row>
    <row r="75" spans="1:12" s="10" customFormat="1" ht="15" x14ac:dyDescent="0.2">
      <c r="A75" s="58">
        <f>A70+1</f>
        <v>40</v>
      </c>
      <c r="B75" s="58">
        <v>89338715</v>
      </c>
      <c r="C75" s="65" t="s">
        <v>105</v>
      </c>
      <c r="D75" s="58" t="s">
        <v>16</v>
      </c>
      <c r="E75" s="58">
        <v>9688</v>
      </c>
      <c r="F75" s="76" t="s">
        <v>68</v>
      </c>
      <c r="G75" s="66">
        <v>900</v>
      </c>
      <c r="H75" s="66">
        <f t="shared" ref="H75:H80" si="36">G75*5%</f>
        <v>45</v>
      </c>
      <c r="I75" s="66">
        <f t="shared" ref="I75:I80" si="37">G75-H75</f>
        <v>855</v>
      </c>
      <c r="J75" s="58"/>
      <c r="K75" s="58"/>
    </row>
    <row r="76" spans="1:12" s="10" customFormat="1" ht="15" x14ac:dyDescent="0.2">
      <c r="A76" s="58">
        <f>A75+1</f>
        <v>41</v>
      </c>
      <c r="B76" s="58">
        <v>8462747</v>
      </c>
      <c r="C76" s="65" t="s">
        <v>106</v>
      </c>
      <c r="D76" s="58" t="s">
        <v>17</v>
      </c>
      <c r="E76" s="58">
        <f t="shared" ref="E76:E80" si="38">E75</f>
        <v>9688</v>
      </c>
      <c r="F76" s="76" t="str">
        <f t="shared" ref="F76:F80" si="39">F75</f>
        <v>Junio</v>
      </c>
      <c r="G76" s="66">
        <v>900</v>
      </c>
      <c r="H76" s="66">
        <f t="shared" si="36"/>
        <v>45</v>
      </c>
      <c r="I76" s="66">
        <f t="shared" si="37"/>
        <v>855</v>
      </c>
      <c r="J76" s="58"/>
      <c r="K76" s="58"/>
    </row>
    <row r="77" spans="1:12" s="10" customFormat="1" ht="15" x14ac:dyDescent="0.2">
      <c r="A77" s="58">
        <f t="shared" ref="A77:A80" si="40">A76+1</f>
        <v>42</v>
      </c>
      <c r="B77" s="58">
        <v>44263783</v>
      </c>
      <c r="C77" s="65" t="s">
        <v>107</v>
      </c>
      <c r="D77" s="58" t="s">
        <v>18</v>
      </c>
      <c r="E77" s="58">
        <f t="shared" si="38"/>
        <v>9688</v>
      </c>
      <c r="F77" s="76" t="str">
        <f t="shared" si="39"/>
        <v>Junio</v>
      </c>
      <c r="G77" s="66">
        <v>900</v>
      </c>
      <c r="H77" s="66">
        <f t="shared" si="36"/>
        <v>45</v>
      </c>
      <c r="I77" s="66">
        <f t="shared" si="37"/>
        <v>855</v>
      </c>
      <c r="J77" s="58"/>
      <c r="K77" s="58"/>
    </row>
    <row r="78" spans="1:12" s="10" customFormat="1" ht="15" x14ac:dyDescent="0.2">
      <c r="A78" s="58">
        <f t="shared" si="40"/>
        <v>43</v>
      </c>
      <c r="B78" s="58">
        <v>61691178</v>
      </c>
      <c r="C78" s="65" t="s">
        <v>108</v>
      </c>
      <c r="D78" s="58" t="s">
        <v>20</v>
      </c>
      <c r="E78" s="58">
        <f t="shared" si="38"/>
        <v>9688</v>
      </c>
      <c r="F78" s="76" t="str">
        <f t="shared" si="39"/>
        <v>Junio</v>
      </c>
      <c r="G78" s="66">
        <v>900</v>
      </c>
      <c r="H78" s="66">
        <f t="shared" si="36"/>
        <v>45</v>
      </c>
      <c r="I78" s="66">
        <f t="shared" si="37"/>
        <v>855</v>
      </c>
      <c r="J78" s="58"/>
      <c r="K78" s="58"/>
    </row>
    <row r="79" spans="1:12" s="10" customFormat="1" ht="15" x14ac:dyDescent="0.2">
      <c r="A79" s="58">
        <f t="shared" si="40"/>
        <v>44</v>
      </c>
      <c r="B79" s="58">
        <v>58380299</v>
      </c>
      <c r="C79" s="65" t="s">
        <v>109</v>
      </c>
      <c r="D79" s="58" t="s">
        <v>21</v>
      </c>
      <c r="E79" s="58">
        <f t="shared" si="38"/>
        <v>9688</v>
      </c>
      <c r="F79" s="76" t="str">
        <f t="shared" si="39"/>
        <v>Junio</v>
      </c>
      <c r="G79" s="66">
        <v>900</v>
      </c>
      <c r="H79" s="66">
        <f t="shared" si="36"/>
        <v>45</v>
      </c>
      <c r="I79" s="66">
        <f t="shared" si="37"/>
        <v>855</v>
      </c>
      <c r="J79" s="16"/>
      <c r="K79" s="58"/>
    </row>
    <row r="80" spans="1:12" s="10" customFormat="1" ht="15" x14ac:dyDescent="0.2">
      <c r="A80" s="58">
        <f t="shared" si="40"/>
        <v>45</v>
      </c>
      <c r="B80" s="58">
        <v>48903728</v>
      </c>
      <c r="C80" s="65" t="s">
        <v>110</v>
      </c>
      <c r="D80" s="58" t="s">
        <v>22</v>
      </c>
      <c r="E80" s="58">
        <f t="shared" si="38"/>
        <v>9688</v>
      </c>
      <c r="F80" s="76" t="str">
        <f t="shared" si="39"/>
        <v>Junio</v>
      </c>
      <c r="G80" s="66">
        <v>900</v>
      </c>
      <c r="H80" s="66">
        <f t="shared" si="36"/>
        <v>45</v>
      </c>
      <c r="I80" s="66">
        <f t="shared" si="37"/>
        <v>855</v>
      </c>
      <c r="J80" s="16"/>
      <c r="K80" s="58"/>
    </row>
    <row r="81" spans="1:11" s="10" customFormat="1" ht="16.5" thickBot="1" x14ac:dyDescent="0.3">
      <c r="A81" s="58"/>
      <c r="B81" s="58"/>
      <c r="C81" s="61" t="s">
        <v>111</v>
      </c>
      <c r="D81" s="58"/>
      <c r="E81" s="58"/>
      <c r="F81" s="58"/>
      <c r="G81" s="69">
        <f>SUM(G75:G80)</f>
        <v>5400</v>
      </c>
      <c r="H81" s="69">
        <f>SUM(H75:H80)</f>
        <v>270</v>
      </c>
      <c r="I81" s="69">
        <f>SUM(I75:I80)</f>
        <v>5130</v>
      </c>
      <c r="J81" s="16"/>
      <c r="K81" s="58"/>
    </row>
    <row r="82" spans="1:11" s="10" customFormat="1" ht="16.5" thickTop="1" x14ac:dyDescent="0.25">
      <c r="A82" s="58"/>
      <c r="B82" s="58"/>
      <c r="C82" s="61"/>
      <c r="D82" s="58"/>
      <c r="E82" s="58"/>
      <c r="F82" s="58"/>
      <c r="G82" s="62"/>
      <c r="H82" s="62"/>
      <c r="I82" s="62"/>
      <c r="J82" s="16"/>
      <c r="K82" s="58"/>
    </row>
    <row r="83" spans="1:11" s="10" customFormat="1" ht="15.75" x14ac:dyDescent="0.25">
      <c r="A83" s="58"/>
      <c r="B83" s="58"/>
      <c r="C83" s="61"/>
      <c r="D83" s="58"/>
      <c r="E83" s="58"/>
      <c r="F83" s="58"/>
      <c r="G83" s="62"/>
      <c r="H83" s="62"/>
      <c r="I83" s="62"/>
      <c r="J83" s="16"/>
      <c r="K83" s="58"/>
    </row>
    <row r="84" spans="1:11" s="10" customFormat="1" ht="15.75" x14ac:dyDescent="0.25">
      <c r="A84" s="58"/>
      <c r="B84" s="58"/>
      <c r="C84" s="64" t="s">
        <v>112</v>
      </c>
      <c r="D84" s="58"/>
      <c r="E84" s="58"/>
      <c r="F84" s="58"/>
      <c r="G84" s="62"/>
      <c r="H84" s="62"/>
      <c r="I84" s="62"/>
      <c r="J84" s="16"/>
      <c r="K84" s="58"/>
    </row>
    <row r="85" spans="1:11" s="10" customFormat="1" ht="15" customHeight="1" x14ac:dyDescent="0.2">
      <c r="A85" s="58">
        <f>A80+1</f>
        <v>46</v>
      </c>
      <c r="B85" s="58">
        <v>22957383</v>
      </c>
      <c r="C85" s="65" t="s">
        <v>113</v>
      </c>
      <c r="D85" s="58" t="s">
        <v>15</v>
      </c>
      <c r="E85" s="58">
        <v>9753</v>
      </c>
      <c r="F85" s="58" t="s">
        <v>68</v>
      </c>
      <c r="G85" s="66">
        <v>900</v>
      </c>
      <c r="H85" s="66">
        <f>G85*5%</f>
        <v>45</v>
      </c>
      <c r="I85" s="66">
        <f>G85-H85</f>
        <v>855</v>
      </c>
      <c r="J85" s="16"/>
      <c r="K85" s="58"/>
    </row>
    <row r="86" spans="1:11" s="10" customFormat="1" ht="15" x14ac:dyDescent="0.2">
      <c r="A86" s="58">
        <f t="shared" ref="A86:A91" si="41">A85+1</f>
        <v>47</v>
      </c>
      <c r="B86" s="58">
        <v>5411491</v>
      </c>
      <c r="C86" s="65" t="s">
        <v>114</v>
      </c>
      <c r="D86" s="58" t="s">
        <v>16</v>
      </c>
      <c r="E86" s="58">
        <f>E85</f>
        <v>9753</v>
      </c>
      <c r="F86" s="58" t="str">
        <f>F85</f>
        <v>Junio</v>
      </c>
      <c r="G86" s="66">
        <v>900</v>
      </c>
      <c r="H86" s="66">
        <f t="shared" ref="H86:H91" si="42">G86*5%</f>
        <v>45</v>
      </c>
      <c r="I86" s="66">
        <f t="shared" ref="I86:I91" si="43">G86-H86</f>
        <v>855</v>
      </c>
      <c r="J86" s="16"/>
      <c r="K86" s="58"/>
    </row>
    <row r="87" spans="1:11" s="10" customFormat="1" ht="15" x14ac:dyDescent="0.2">
      <c r="A87" s="58">
        <f t="shared" si="41"/>
        <v>48</v>
      </c>
      <c r="B87" s="58">
        <v>53617436</v>
      </c>
      <c r="C87" s="65" t="s">
        <v>115</v>
      </c>
      <c r="D87" s="58" t="s">
        <v>17</v>
      </c>
      <c r="E87" s="58">
        <f t="shared" ref="E87:E91" si="44">E86</f>
        <v>9753</v>
      </c>
      <c r="F87" s="58" t="str">
        <f t="shared" ref="F87:F91" si="45">F86</f>
        <v>Junio</v>
      </c>
      <c r="G87" s="77">
        <f t="shared" ref="G87:G91" si="46">G86</f>
        <v>900</v>
      </c>
      <c r="H87" s="66">
        <f t="shared" si="42"/>
        <v>45</v>
      </c>
      <c r="I87" s="66">
        <f t="shared" si="43"/>
        <v>855</v>
      </c>
      <c r="J87" s="16"/>
      <c r="K87" s="58"/>
    </row>
    <row r="88" spans="1:11" s="10" customFormat="1" ht="15" x14ac:dyDescent="0.2">
      <c r="A88" s="58">
        <f t="shared" si="41"/>
        <v>49</v>
      </c>
      <c r="B88" s="58">
        <v>45202400</v>
      </c>
      <c r="C88" s="65" t="s">
        <v>116</v>
      </c>
      <c r="D88" s="58" t="s">
        <v>18</v>
      </c>
      <c r="E88" s="58">
        <f t="shared" si="44"/>
        <v>9753</v>
      </c>
      <c r="F88" s="58" t="str">
        <f t="shared" si="45"/>
        <v>Junio</v>
      </c>
      <c r="G88" s="77">
        <f t="shared" si="46"/>
        <v>900</v>
      </c>
      <c r="H88" s="66">
        <f t="shared" si="42"/>
        <v>45</v>
      </c>
      <c r="I88" s="66">
        <f t="shared" si="43"/>
        <v>855</v>
      </c>
      <c r="J88" s="16"/>
      <c r="K88" s="58"/>
    </row>
    <row r="89" spans="1:11" s="10" customFormat="1" ht="15" x14ac:dyDescent="0.2">
      <c r="A89" s="58">
        <f t="shared" si="41"/>
        <v>50</v>
      </c>
      <c r="B89" s="58">
        <v>30368677</v>
      </c>
      <c r="C89" s="65" t="s">
        <v>117</v>
      </c>
      <c r="D89" s="58" t="s">
        <v>20</v>
      </c>
      <c r="E89" s="58">
        <f t="shared" si="44"/>
        <v>9753</v>
      </c>
      <c r="F89" s="58" t="str">
        <f t="shared" si="45"/>
        <v>Junio</v>
      </c>
      <c r="G89" s="77">
        <f t="shared" si="46"/>
        <v>900</v>
      </c>
      <c r="H89" s="66">
        <f t="shared" si="42"/>
        <v>45</v>
      </c>
      <c r="I89" s="66">
        <f t="shared" si="43"/>
        <v>855</v>
      </c>
      <c r="J89" s="16"/>
      <c r="K89" s="58"/>
    </row>
    <row r="90" spans="1:11" s="10" customFormat="1" ht="15" x14ac:dyDescent="0.2">
      <c r="A90" s="58">
        <f t="shared" si="41"/>
        <v>51</v>
      </c>
      <c r="B90" s="58">
        <v>40417824</v>
      </c>
      <c r="C90" s="65" t="s">
        <v>118</v>
      </c>
      <c r="D90" s="58" t="s">
        <v>21</v>
      </c>
      <c r="E90" s="58">
        <f t="shared" si="44"/>
        <v>9753</v>
      </c>
      <c r="F90" s="58" t="str">
        <f t="shared" si="45"/>
        <v>Junio</v>
      </c>
      <c r="G90" s="77">
        <f t="shared" si="46"/>
        <v>900</v>
      </c>
      <c r="H90" s="66">
        <f t="shared" si="42"/>
        <v>45</v>
      </c>
      <c r="I90" s="66">
        <f t="shared" si="43"/>
        <v>855</v>
      </c>
      <c r="J90" s="16"/>
      <c r="K90" s="58"/>
    </row>
    <row r="91" spans="1:11" s="10" customFormat="1" ht="15" x14ac:dyDescent="0.2">
      <c r="A91" s="58">
        <f t="shared" si="41"/>
        <v>52</v>
      </c>
      <c r="B91" s="58">
        <v>26767945</v>
      </c>
      <c r="C91" s="65" t="s">
        <v>119</v>
      </c>
      <c r="D91" s="58" t="s">
        <v>22</v>
      </c>
      <c r="E91" s="58">
        <f t="shared" si="44"/>
        <v>9753</v>
      </c>
      <c r="F91" s="58" t="str">
        <f t="shared" si="45"/>
        <v>Junio</v>
      </c>
      <c r="G91" s="77">
        <f t="shared" si="46"/>
        <v>900</v>
      </c>
      <c r="H91" s="66">
        <f t="shared" si="42"/>
        <v>45</v>
      </c>
      <c r="I91" s="66">
        <f t="shared" si="43"/>
        <v>855</v>
      </c>
      <c r="J91" s="16"/>
      <c r="K91" s="58"/>
    </row>
    <row r="92" spans="1:11" s="10" customFormat="1" ht="16.5" thickBot="1" x14ac:dyDescent="0.3">
      <c r="A92" s="58"/>
      <c r="B92" s="58"/>
      <c r="C92" s="61" t="s">
        <v>120</v>
      </c>
      <c r="D92" s="58"/>
      <c r="E92" s="58"/>
      <c r="F92" s="58"/>
      <c r="G92" s="69">
        <f>SUM(G85:G91)</f>
        <v>6300</v>
      </c>
      <c r="H92" s="69">
        <f>SUM(H85:H91)</f>
        <v>315</v>
      </c>
      <c r="I92" s="69">
        <f>SUM(I85:I91)</f>
        <v>5985</v>
      </c>
      <c r="J92" s="16"/>
      <c r="K92" s="58"/>
    </row>
    <row r="93" spans="1:11" s="10" customFormat="1" ht="16.5" thickTop="1" x14ac:dyDescent="0.25">
      <c r="A93" s="58"/>
      <c r="B93" s="58"/>
      <c r="C93" s="61"/>
      <c r="D93" s="58"/>
      <c r="E93" s="58"/>
      <c r="F93" s="58"/>
      <c r="G93" s="62"/>
      <c r="H93" s="62"/>
      <c r="I93" s="62"/>
      <c r="J93" s="16"/>
      <c r="K93" s="58"/>
    </row>
    <row r="94" spans="1:11" s="10" customFormat="1" ht="15.75" x14ac:dyDescent="0.25">
      <c r="A94" s="58"/>
      <c r="B94" s="58"/>
      <c r="C94" s="64" t="s">
        <v>121</v>
      </c>
      <c r="D94" s="58"/>
      <c r="E94" s="58"/>
      <c r="F94" s="58"/>
      <c r="G94" s="62"/>
      <c r="H94" s="62"/>
      <c r="I94" s="62"/>
      <c r="J94" s="58"/>
      <c r="K94" s="58"/>
    </row>
    <row r="95" spans="1:11" s="10" customFormat="1" ht="15" customHeight="1" x14ac:dyDescent="0.2">
      <c r="A95" s="58">
        <f>A91+1</f>
        <v>53</v>
      </c>
      <c r="B95" s="58">
        <v>29605660</v>
      </c>
      <c r="C95" s="65" t="s">
        <v>122</v>
      </c>
      <c r="D95" s="58" t="s">
        <v>15</v>
      </c>
      <c r="E95" s="58">
        <v>9784</v>
      </c>
      <c r="F95" s="58" t="s">
        <v>68</v>
      </c>
      <c r="G95" s="66">
        <v>900</v>
      </c>
      <c r="H95" s="66">
        <f t="shared" ref="H95:H101" si="47">G95*5%</f>
        <v>45</v>
      </c>
      <c r="I95" s="66">
        <f t="shared" ref="I95:I101" si="48">G95-H95</f>
        <v>855</v>
      </c>
      <c r="J95" s="58"/>
      <c r="K95" s="58"/>
    </row>
    <row r="96" spans="1:11" s="10" customFormat="1" ht="15" customHeight="1" x14ac:dyDescent="0.2">
      <c r="A96" s="58">
        <f t="shared" ref="A96:A101" si="49">A95+1</f>
        <v>54</v>
      </c>
      <c r="B96" s="58">
        <v>31148689</v>
      </c>
      <c r="C96" s="65" t="s">
        <v>123</v>
      </c>
      <c r="D96" s="58" t="s">
        <v>16</v>
      </c>
      <c r="E96" s="58">
        <f>E95</f>
        <v>9784</v>
      </c>
      <c r="F96" s="58" t="str">
        <f>F95</f>
        <v>Junio</v>
      </c>
      <c r="G96" s="66">
        <v>900</v>
      </c>
      <c r="H96" s="66">
        <f t="shared" si="47"/>
        <v>45</v>
      </c>
      <c r="I96" s="66">
        <f t="shared" si="48"/>
        <v>855</v>
      </c>
      <c r="J96" s="58"/>
      <c r="K96" s="58"/>
    </row>
    <row r="97" spans="1:11" s="10" customFormat="1" ht="15" x14ac:dyDescent="0.2">
      <c r="A97" s="58">
        <f t="shared" si="49"/>
        <v>55</v>
      </c>
      <c r="B97" s="68">
        <v>57367027</v>
      </c>
      <c r="C97" s="65" t="s">
        <v>124</v>
      </c>
      <c r="D97" s="58" t="s">
        <v>17</v>
      </c>
      <c r="E97" s="58">
        <f t="shared" ref="E97:E101" si="50">E96</f>
        <v>9784</v>
      </c>
      <c r="F97" s="58" t="str">
        <f t="shared" ref="F97:F101" si="51">F96</f>
        <v>Junio</v>
      </c>
      <c r="G97" s="66">
        <v>900</v>
      </c>
      <c r="H97" s="66">
        <f t="shared" si="47"/>
        <v>45</v>
      </c>
      <c r="I97" s="66">
        <f t="shared" si="48"/>
        <v>855</v>
      </c>
      <c r="J97" s="58"/>
      <c r="K97" s="58"/>
    </row>
    <row r="98" spans="1:11" s="10" customFormat="1" ht="15" x14ac:dyDescent="0.2">
      <c r="A98" s="58">
        <f t="shared" si="49"/>
        <v>56</v>
      </c>
      <c r="B98" s="68">
        <v>52139379</v>
      </c>
      <c r="C98" s="65" t="s">
        <v>125</v>
      </c>
      <c r="D98" s="58" t="s">
        <v>18</v>
      </c>
      <c r="E98" s="58">
        <f t="shared" si="50"/>
        <v>9784</v>
      </c>
      <c r="F98" s="58" t="str">
        <f t="shared" si="51"/>
        <v>Junio</v>
      </c>
      <c r="G98" s="66">
        <v>900</v>
      </c>
      <c r="H98" s="66">
        <f t="shared" si="47"/>
        <v>45</v>
      </c>
      <c r="I98" s="66">
        <f t="shared" si="48"/>
        <v>855</v>
      </c>
      <c r="J98" s="58"/>
      <c r="K98" s="58"/>
    </row>
    <row r="99" spans="1:11" s="10" customFormat="1" ht="15" x14ac:dyDescent="0.2">
      <c r="A99" s="58">
        <f t="shared" si="49"/>
        <v>57</v>
      </c>
      <c r="B99" s="68">
        <v>61871028</v>
      </c>
      <c r="C99" s="65" t="s">
        <v>126</v>
      </c>
      <c r="D99" s="58" t="s">
        <v>127</v>
      </c>
      <c r="E99" s="58">
        <f t="shared" si="50"/>
        <v>9784</v>
      </c>
      <c r="F99" s="58" t="str">
        <f t="shared" si="51"/>
        <v>Junio</v>
      </c>
      <c r="G99" s="66">
        <v>900</v>
      </c>
      <c r="H99" s="66">
        <f t="shared" si="47"/>
        <v>45</v>
      </c>
      <c r="I99" s="66">
        <f t="shared" si="48"/>
        <v>855</v>
      </c>
      <c r="J99" s="58"/>
      <c r="K99" s="58"/>
    </row>
    <row r="100" spans="1:11" s="10" customFormat="1" ht="15" x14ac:dyDescent="0.2">
      <c r="A100" s="58">
        <f t="shared" si="49"/>
        <v>58</v>
      </c>
      <c r="B100" s="58">
        <v>24305413</v>
      </c>
      <c r="C100" s="65" t="s">
        <v>128</v>
      </c>
      <c r="D100" s="58" t="s">
        <v>21</v>
      </c>
      <c r="E100" s="58">
        <f t="shared" si="50"/>
        <v>9784</v>
      </c>
      <c r="F100" s="58" t="str">
        <f t="shared" si="51"/>
        <v>Junio</v>
      </c>
      <c r="G100" s="66">
        <v>900</v>
      </c>
      <c r="H100" s="66">
        <f t="shared" si="47"/>
        <v>45</v>
      </c>
      <c r="I100" s="66">
        <f t="shared" si="48"/>
        <v>855</v>
      </c>
      <c r="J100" s="58"/>
      <c r="K100" s="58"/>
    </row>
    <row r="101" spans="1:11" s="10" customFormat="1" ht="15" x14ac:dyDescent="0.2">
      <c r="A101" s="58">
        <f t="shared" si="49"/>
        <v>59</v>
      </c>
      <c r="B101" s="58">
        <v>51356376</v>
      </c>
      <c r="C101" s="65" t="s">
        <v>129</v>
      </c>
      <c r="D101" s="58" t="s">
        <v>22</v>
      </c>
      <c r="E101" s="58">
        <f t="shared" si="50"/>
        <v>9784</v>
      </c>
      <c r="F101" s="58" t="str">
        <f t="shared" si="51"/>
        <v>Junio</v>
      </c>
      <c r="G101" s="66">
        <v>900</v>
      </c>
      <c r="H101" s="66">
        <f t="shared" si="47"/>
        <v>45</v>
      </c>
      <c r="I101" s="66">
        <f t="shared" si="48"/>
        <v>855</v>
      </c>
      <c r="J101" s="58"/>
      <c r="K101" s="58"/>
    </row>
    <row r="102" spans="1:11" s="10" customFormat="1" ht="16.5" thickBot="1" x14ac:dyDescent="0.3">
      <c r="A102" s="58"/>
      <c r="B102" s="58"/>
      <c r="C102" s="61" t="s">
        <v>130</v>
      </c>
      <c r="D102" s="58"/>
      <c r="E102" s="58"/>
      <c r="F102" s="58"/>
      <c r="G102" s="69">
        <f>SUM(G95:G101)</f>
        <v>6300</v>
      </c>
      <c r="H102" s="69">
        <f>SUM(H95:H101)</f>
        <v>315</v>
      </c>
      <c r="I102" s="69">
        <f>SUM(I95:I101)</f>
        <v>5985</v>
      </c>
      <c r="J102" s="16"/>
      <c r="K102" s="58"/>
    </row>
    <row r="103" spans="1:11" s="10" customFormat="1" ht="16.5" thickTop="1" x14ac:dyDescent="0.25">
      <c r="A103" s="58"/>
      <c r="B103" s="58"/>
      <c r="C103" s="61"/>
      <c r="D103" s="58"/>
      <c r="E103" s="58"/>
      <c r="F103" s="58"/>
      <c r="G103" s="62"/>
      <c r="H103" s="62"/>
      <c r="I103" s="62"/>
      <c r="J103" s="16"/>
      <c r="K103" s="58"/>
    </row>
    <row r="104" spans="1:11" s="6" customFormat="1" ht="15.75" x14ac:dyDescent="0.25">
      <c r="A104" s="8"/>
      <c r="B104" s="8"/>
      <c r="C104" s="19" t="s">
        <v>25</v>
      </c>
      <c r="D104" s="8"/>
      <c r="E104" s="8"/>
      <c r="F104" s="8"/>
      <c r="G104" s="18"/>
      <c r="H104" s="18"/>
      <c r="I104" s="18"/>
      <c r="J104" s="8"/>
      <c r="K104" s="8"/>
    </row>
    <row r="105" spans="1:11" s="6" customFormat="1" ht="15" x14ac:dyDescent="0.2">
      <c r="A105" s="58">
        <f>A101+1</f>
        <v>60</v>
      </c>
      <c r="B105" s="11" t="s">
        <v>42</v>
      </c>
      <c r="C105" s="12" t="s">
        <v>51</v>
      </c>
      <c r="D105" s="13" t="s">
        <v>15</v>
      </c>
      <c r="E105" s="8">
        <v>9732</v>
      </c>
      <c r="F105" s="8" t="s">
        <v>68</v>
      </c>
      <c r="G105" s="14">
        <v>900</v>
      </c>
      <c r="H105" s="14">
        <f t="shared" ref="H105:H111" si="52">G105*5%</f>
        <v>45</v>
      </c>
      <c r="I105" s="14">
        <f t="shared" ref="I105:I111" si="53">G105-H105</f>
        <v>855</v>
      </c>
      <c r="J105" s="11"/>
      <c r="K105" s="11"/>
    </row>
    <row r="106" spans="1:11" s="6" customFormat="1" ht="15" x14ac:dyDescent="0.2">
      <c r="A106" s="58">
        <f>A105+1</f>
        <v>61</v>
      </c>
      <c r="B106" s="8">
        <v>7026056</v>
      </c>
      <c r="C106" s="12" t="s">
        <v>37</v>
      </c>
      <c r="D106" s="8" t="s">
        <v>16</v>
      </c>
      <c r="E106" s="8">
        <f>$E$105</f>
        <v>9732</v>
      </c>
      <c r="F106" s="8" t="str">
        <f>F105</f>
        <v>Junio</v>
      </c>
      <c r="G106" s="14">
        <v>900</v>
      </c>
      <c r="H106" s="14">
        <f t="shared" si="52"/>
        <v>45</v>
      </c>
      <c r="I106" s="14">
        <f t="shared" si="53"/>
        <v>855</v>
      </c>
      <c r="J106" s="8"/>
      <c r="K106" s="8"/>
    </row>
    <row r="107" spans="1:11" s="6" customFormat="1" ht="15" x14ac:dyDescent="0.2">
      <c r="A107" s="58">
        <f t="shared" ref="A107:A110" si="54">A106+1</f>
        <v>62</v>
      </c>
      <c r="B107" s="8">
        <v>32223536</v>
      </c>
      <c r="C107" s="12" t="s">
        <v>38</v>
      </c>
      <c r="D107" s="8" t="s">
        <v>17</v>
      </c>
      <c r="E107" s="8">
        <f>E105</f>
        <v>9732</v>
      </c>
      <c r="F107" s="8" t="str">
        <f>F105</f>
        <v>Junio</v>
      </c>
      <c r="G107" s="14">
        <v>900</v>
      </c>
      <c r="H107" s="14">
        <f t="shared" si="52"/>
        <v>45</v>
      </c>
      <c r="I107" s="14">
        <f t="shared" si="53"/>
        <v>855</v>
      </c>
      <c r="J107" s="8"/>
      <c r="K107" s="8"/>
    </row>
    <row r="108" spans="1:11" s="6" customFormat="1" ht="15" x14ac:dyDescent="0.2">
      <c r="A108" s="58">
        <f t="shared" si="54"/>
        <v>63</v>
      </c>
      <c r="B108" s="8">
        <v>24204374</v>
      </c>
      <c r="C108" s="12" t="s">
        <v>39</v>
      </c>
      <c r="D108" s="8" t="s">
        <v>18</v>
      </c>
      <c r="E108" s="8">
        <f>E105</f>
        <v>9732</v>
      </c>
      <c r="F108" s="8" t="str">
        <f>F105</f>
        <v>Junio</v>
      </c>
      <c r="G108" s="14">
        <v>900</v>
      </c>
      <c r="H108" s="14">
        <f t="shared" si="52"/>
        <v>45</v>
      </c>
      <c r="I108" s="14">
        <f t="shared" si="53"/>
        <v>855</v>
      </c>
      <c r="J108" s="21"/>
      <c r="K108" s="8"/>
    </row>
    <row r="109" spans="1:11" s="6" customFormat="1" ht="15" x14ac:dyDescent="0.2">
      <c r="A109" s="58">
        <f t="shared" si="54"/>
        <v>64</v>
      </c>
      <c r="B109" s="8">
        <v>31837409</v>
      </c>
      <c r="C109" s="12" t="s">
        <v>40</v>
      </c>
      <c r="D109" s="8" t="s">
        <v>20</v>
      </c>
      <c r="E109" s="8">
        <f>E105</f>
        <v>9732</v>
      </c>
      <c r="F109" s="8" t="str">
        <f>F105</f>
        <v>Junio</v>
      </c>
      <c r="G109" s="14">
        <v>900</v>
      </c>
      <c r="H109" s="14">
        <f>G109*5%</f>
        <v>45</v>
      </c>
      <c r="I109" s="14">
        <f t="shared" si="53"/>
        <v>855</v>
      </c>
      <c r="J109" s="16"/>
      <c r="K109" s="8"/>
    </row>
    <row r="110" spans="1:11" s="6" customFormat="1" ht="15" x14ac:dyDescent="0.2">
      <c r="A110" s="58">
        <f t="shared" si="54"/>
        <v>65</v>
      </c>
      <c r="B110" s="8">
        <v>33464901</v>
      </c>
      <c r="C110" s="12" t="s">
        <v>41</v>
      </c>
      <c r="D110" s="8" t="s">
        <v>21</v>
      </c>
      <c r="E110" s="8">
        <f>E105</f>
        <v>9732</v>
      </c>
      <c r="F110" s="8" t="str">
        <f>F105</f>
        <v>Junio</v>
      </c>
      <c r="G110" s="14">
        <v>900</v>
      </c>
      <c r="H110" s="14">
        <f t="shared" si="52"/>
        <v>45</v>
      </c>
      <c r="I110" s="14">
        <f t="shared" si="53"/>
        <v>855</v>
      </c>
      <c r="J110" s="16"/>
      <c r="K110" s="8"/>
    </row>
    <row r="111" spans="1:11" s="6" customFormat="1" ht="15" x14ac:dyDescent="0.2">
      <c r="A111" s="58">
        <f t="shared" ref="A111" si="55">A110+1</f>
        <v>66</v>
      </c>
      <c r="B111" s="58">
        <v>26583313</v>
      </c>
      <c r="C111" s="65" t="s">
        <v>52</v>
      </c>
      <c r="D111" s="58" t="s">
        <v>22</v>
      </c>
      <c r="E111" s="58">
        <f>E105</f>
        <v>9732</v>
      </c>
      <c r="F111" s="58" t="str">
        <f>F105</f>
        <v>Junio</v>
      </c>
      <c r="G111" s="66">
        <v>900</v>
      </c>
      <c r="H111" s="66">
        <f t="shared" si="52"/>
        <v>45</v>
      </c>
      <c r="I111" s="66">
        <f t="shared" si="53"/>
        <v>855</v>
      </c>
      <c r="J111" s="16"/>
      <c r="K111" s="58"/>
    </row>
    <row r="112" spans="1:11" s="6" customFormat="1" ht="16.5" thickBot="1" x14ac:dyDescent="0.3">
      <c r="A112" s="8"/>
      <c r="B112" s="8"/>
      <c r="C112" s="17" t="s">
        <v>26</v>
      </c>
      <c r="D112" s="8"/>
      <c r="E112" s="8"/>
      <c r="F112" s="8"/>
      <c r="G112" s="22">
        <f>SUM(G105:G111)</f>
        <v>6300</v>
      </c>
      <c r="H112" s="22">
        <f t="shared" ref="H112:I112" si="56">SUM(H105:H111)</f>
        <v>315</v>
      </c>
      <c r="I112" s="22">
        <f t="shared" si="56"/>
        <v>5985</v>
      </c>
      <c r="J112" s="20"/>
      <c r="K112" s="8"/>
    </row>
    <row r="113" spans="1:18" s="6" customFormat="1" ht="16.5" thickTop="1" x14ac:dyDescent="0.25">
      <c r="A113" s="8"/>
      <c r="B113" s="8"/>
      <c r="C113" s="17"/>
      <c r="D113" s="8"/>
      <c r="E113" s="8"/>
      <c r="F113" s="8"/>
      <c r="G113" s="18"/>
      <c r="H113" s="18"/>
      <c r="I113" s="18"/>
      <c r="J113" s="20"/>
      <c r="K113" s="8"/>
    </row>
    <row r="114" spans="1:18" s="10" customFormat="1" ht="15.75" x14ac:dyDescent="0.25">
      <c r="A114" s="58"/>
      <c r="B114" s="58"/>
      <c r="C114" s="64" t="s">
        <v>56</v>
      </c>
      <c r="D114" s="58"/>
      <c r="E114" s="58"/>
      <c r="F114" s="58"/>
      <c r="G114" s="62"/>
      <c r="H114" s="62"/>
      <c r="I114" s="62"/>
      <c r="J114" s="58"/>
      <c r="K114" s="58"/>
    </row>
    <row r="115" spans="1:18" s="10" customFormat="1" ht="15" x14ac:dyDescent="0.2">
      <c r="A115" s="58">
        <f>A111+1</f>
        <v>67</v>
      </c>
      <c r="B115" s="68">
        <v>12812048</v>
      </c>
      <c r="C115" s="65" t="s">
        <v>57</v>
      </c>
      <c r="D115" s="13" t="s">
        <v>15</v>
      </c>
      <c r="E115" s="58">
        <v>9811</v>
      </c>
      <c r="F115" s="58" t="s">
        <v>68</v>
      </c>
      <c r="G115" s="66">
        <v>900</v>
      </c>
      <c r="H115" s="66">
        <f t="shared" ref="H115:H121" si="57">G115*5%</f>
        <v>45</v>
      </c>
      <c r="I115" s="66">
        <f t="shared" ref="I115:I121" si="58">+G115-H115</f>
        <v>855</v>
      </c>
      <c r="J115" s="68"/>
      <c r="K115" s="68"/>
    </row>
    <row r="116" spans="1:18" s="10" customFormat="1" ht="15" x14ac:dyDescent="0.2">
      <c r="A116" s="58">
        <f>A115+1</f>
        <v>68</v>
      </c>
      <c r="B116" s="58">
        <v>9018875</v>
      </c>
      <c r="C116" s="65" t="s">
        <v>58</v>
      </c>
      <c r="D116" s="58" t="s">
        <v>16</v>
      </c>
      <c r="E116" s="58">
        <f t="shared" ref="E116:E121" si="59">E115</f>
        <v>9811</v>
      </c>
      <c r="F116" s="58" t="str">
        <f>F115</f>
        <v>Junio</v>
      </c>
      <c r="G116" s="66">
        <v>900</v>
      </c>
      <c r="H116" s="66">
        <f t="shared" si="57"/>
        <v>45</v>
      </c>
      <c r="I116" s="66">
        <f t="shared" si="58"/>
        <v>855</v>
      </c>
      <c r="J116" s="16"/>
      <c r="K116" s="58"/>
    </row>
    <row r="117" spans="1:18" s="10" customFormat="1" ht="15" x14ac:dyDescent="0.2">
      <c r="A117" s="58">
        <f t="shared" ref="A117:A120" si="60">A116+1</f>
        <v>69</v>
      </c>
      <c r="B117" s="58">
        <v>38170132</v>
      </c>
      <c r="C117" s="65" t="s">
        <v>59</v>
      </c>
      <c r="D117" s="58" t="s">
        <v>17</v>
      </c>
      <c r="E117" s="58">
        <f t="shared" si="59"/>
        <v>9811</v>
      </c>
      <c r="F117" s="58" t="str">
        <f>F115</f>
        <v>Junio</v>
      </c>
      <c r="G117" s="66">
        <f>G115</f>
        <v>900</v>
      </c>
      <c r="H117" s="66">
        <f t="shared" si="57"/>
        <v>45</v>
      </c>
      <c r="I117" s="66">
        <f t="shared" si="58"/>
        <v>855</v>
      </c>
      <c r="J117" s="16"/>
      <c r="K117" s="58"/>
    </row>
    <row r="118" spans="1:18" s="10" customFormat="1" ht="15" x14ac:dyDescent="0.2">
      <c r="A118" s="58">
        <f t="shared" si="60"/>
        <v>70</v>
      </c>
      <c r="B118" s="58">
        <v>73888737</v>
      </c>
      <c r="C118" s="65" t="s">
        <v>60</v>
      </c>
      <c r="D118" s="58" t="s">
        <v>18</v>
      </c>
      <c r="E118" s="58">
        <f t="shared" si="59"/>
        <v>9811</v>
      </c>
      <c r="F118" s="58" t="str">
        <f>F115</f>
        <v>Junio</v>
      </c>
      <c r="G118" s="66">
        <v>900</v>
      </c>
      <c r="H118" s="66">
        <f t="shared" si="57"/>
        <v>45</v>
      </c>
      <c r="I118" s="66">
        <f t="shared" si="58"/>
        <v>855</v>
      </c>
      <c r="J118" s="16"/>
      <c r="K118" s="58"/>
    </row>
    <row r="119" spans="1:18" s="10" customFormat="1" ht="15" x14ac:dyDescent="0.2">
      <c r="A119" s="58">
        <f t="shared" si="60"/>
        <v>71</v>
      </c>
      <c r="B119" s="58">
        <v>73888656</v>
      </c>
      <c r="C119" s="65" t="s">
        <v>61</v>
      </c>
      <c r="D119" s="58" t="s">
        <v>20</v>
      </c>
      <c r="E119" s="58">
        <f t="shared" si="59"/>
        <v>9811</v>
      </c>
      <c r="F119" s="58" t="str">
        <f>F115</f>
        <v>Junio</v>
      </c>
      <c r="G119" s="66">
        <f>G117</f>
        <v>900</v>
      </c>
      <c r="H119" s="66">
        <f t="shared" si="57"/>
        <v>45</v>
      </c>
      <c r="I119" s="66">
        <f t="shared" si="58"/>
        <v>855</v>
      </c>
      <c r="J119" s="16"/>
      <c r="K119" s="58"/>
    </row>
    <row r="120" spans="1:18" s="10" customFormat="1" ht="15" x14ac:dyDescent="0.2">
      <c r="A120" s="58">
        <f t="shared" si="60"/>
        <v>72</v>
      </c>
      <c r="B120" s="58">
        <v>172636442</v>
      </c>
      <c r="C120" s="65" t="s">
        <v>62</v>
      </c>
      <c r="D120" s="58" t="s">
        <v>21</v>
      </c>
      <c r="E120" s="58">
        <f t="shared" si="59"/>
        <v>9811</v>
      </c>
      <c r="F120" s="58" t="str">
        <f>F115</f>
        <v>Junio</v>
      </c>
      <c r="G120" s="66">
        <f>G119</f>
        <v>900</v>
      </c>
      <c r="H120" s="66">
        <f t="shared" si="57"/>
        <v>45</v>
      </c>
      <c r="I120" s="66">
        <f t="shared" si="58"/>
        <v>855</v>
      </c>
      <c r="J120" s="16"/>
      <c r="K120" s="58"/>
    </row>
    <row r="121" spans="1:18" s="10" customFormat="1" ht="15" x14ac:dyDescent="0.2">
      <c r="A121" s="58">
        <f t="shared" ref="A121" si="61">A120+1</f>
        <v>73</v>
      </c>
      <c r="B121" s="58">
        <v>79938434</v>
      </c>
      <c r="C121" s="65" t="s">
        <v>63</v>
      </c>
      <c r="D121" s="58" t="s">
        <v>22</v>
      </c>
      <c r="E121" s="58">
        <f t="shared" si="59"/>
        <v>9811</v>
      </c>
      <c r="F121" s="58" t="str">
        <f>F115</f>
        <v>Junio</v>
      </c>
      <c r="G121" s="66">
        <f>G120</f>
        <v>900</v>
      </c>
      <c r="H121" s="66">
        <f t="shared" si="57"/>
        <v>45</v>
      </c>
      <c r="I121" s="66">
        <f t="shared" si="58"/>
        <v>855</v>
      </c>
      <c r="J121" s="16"/>
      <c r="K121" s="58"/>
    </row>
    <row r="122" spans="1:18" s="10" customFormat="1" ht="16.5" thickBot="1" x14ac:dyDescent="0.3">
      <c r="A122" s="58"/>
      <c r="B122" s="58"/>
      <c r="C122" s="61" t="s">
        <v>64</v>
      </c>
      <c r="D122" s="58"/>
      <c r="E122" s="58"/>
      <c r="F122" s="58"/>
      <c r="G122" s="69">
        <f>SUM(G115:G121)</f>
        <v>6300</v>
      </c>
      <c r="H122" s="69">
        <f>SUM(H115:H121)</f>
        <v>315</v>
      </c>
      <c r="I122" s="69">
        <f>SUM(I115:I121)</f>
        <v>5985</v>
      </c>
      <c r="J122" s="16"/>
      <c r="K122" s="58"/>
    </row>
    <row r="123" spans="1:18" s="10" customFormat="1" ht="17.25" thickTop="1" thickBot="1" x14ac:dyDescent="0.3">
      <c r="A123" s="58"/>
      <c r="B123" s="58"/>
      <c r="C123" s="61"/>
      <c r="D123" s="58"/>
      <c r="E123" s="58"/>
      <c r="F123" s="58"/>
      <c r="G123" s="62"/>
      <c r="H123" s="62"/>
      <c r="I123" s="62"/>
      <c r="J123" s="16"/>
      <c r="K123" s="58"/>
    </row>
    <row r="124" spans="1:18" s="29" customFormat="1" ht="21" thickBot="1" x14ac:dyDescent="0.35">
      <c r="A124" s="24"/>
      <c r="B124" s="25"/>
      <c r="C124" s="79" t="s">
        <v>27</v>
      </c>
      <c r="D124" s="79"/>
      <c r="E124" s="79"/>
      <c r="F124" s="26"/>
      <c r="G124" s="27">
        <f>SUM(G12:G123)/2</f>
        <v>65700</v>
      </c>
      <c r="H124" s="27">
        <f>SUM(H12:H123)/2</f>
        <v>3285</v>
      </c>
      <c r="I124" s="27">
        <f>SUM(I12:I123)/2</f>
        <v>62415</v>
      </c>
      <c r="J124" s="28"/>
      <c r="K124" s="24"/>
      <c r="L124" s="24"/>
      <c r="M124" s="24"/>
      <c r="N124" s="24"/>
      <c r="O124" s="24"/>
      <c r="P124" s="24"/>
      <c r="Q124" s="24"/>
      <c r="R124" s="24"/>
    </row>
    <row r="125" spans="1:18" s="2" customFormat="1" ht="15.75" customHeight="1" thickTop="1" x14ac:dyDescent="0.3">
      <c r="A125" s="1"/>
      <c r="B125" s="1"/>
      <c r="C125" s="23"/>
      <c r="D125" s="23"/>
      <c r="E125" s="23"/>
      <c r="F125" s="23"/>
      <c r="G125" s="30"/>
      <c r="H125" s="30"/>
      <c r="I125" s="30"/>
      <c r="J125" s="3"/>
      <c r="K125" s="1"/>
      <c r="L125" s="1"/>
      <c r="M125" s="1"/>
      <c r="N125" s="1"/>
      <c r="O125" s="1"/>
      <c r="P125" s="1"/>
      <c r="Q125" s="1"/>
      <c r="R125" s="1"/>
    </row>
    <row r="126" spans="1:18" s="2" customFormat="1" ht="20.25" customHeight="1" x14ac:dyDescent="0.3">
      <c r="A126" s="23"/>
      <c r="B126" s="23"/>
      <c r="C126" s="91" t="s">
        <v>65</v>
      </c>
      <c r="D126" s="91"/>
      <c r="E126" s="91"/>
      <c r="F126" s="91"/>
      <c r="G126" s="91"/>
      <c r="H126" s="91"/>
      <c r="I126" s="91"/>
      <c r="J126" s="91"/>
      <c r="K126" s="91"/>
      <c r="L126" s="1"/>
      <c r="M126" s="1"/>
      <c r="N126" s="1"/>
      <c r="O126" s="1"/>
      <c r="P126" s="1"/>
      <c r="Q126" s="1"/>
      <c r="R126" s="1"/>
    </row>
    <row r="127" spans="1:18" s="2" customFormat="1" ht="20.25" x14ac:dyDescent="0.3">
      <c r="A127" s="23"/>
      <c r="B127" s="23"/>
      <c r="C127" s="91"/>
      <c r="D127" s="91"/>
      <c r="E127" s="91"/>
      <c r="F127" s="91"/>
      <c r="G127" s="91"/>
      <c r="H127" s="91"/>
      <c r="I127" s="91"/>
      <c r="J127" s="91"/>
      <c r="K127" s="91"/>
      <c r="L127" s="1"/>
      <c r="M127" s="1"/>
      <c r="N127" s="1"/>
      <c r="O127" s="1"/>
      <c r="P127" s="1"/>
      <c r="Q127" s="1"/>
      <c r="R127" s="1"/>
    </row>
    <row r="128" spans="1:18" s="2" customFormat="1" ht="15" customHeight="1" x14ac:dyDescent="0.3">
      <c r="A128" s="23"/>
      <c r="B128" s="23"/>
      <c r="C128" s="24"/>
      <c r="D128" s="1"/>
      <c r="E128" s="31"/>
      <c r="F128" s="31"/>
      <c r="G128" s="31"/>
      <c r="H128" s="31"/>
      <c r="I128" s="31"/>
      <c r="J128" s="32"/>
      <c r="K128" s="1"/>
      <c r="L128" s="1"/>
      <c r="M128" s="1"/>
      <c r="N128" s="1"/>
      <c r="O128" s="1"/>
      <c r="P128" s="1"/>
      <c r="Q128" s="1"/>
      <c r="R128" s="1"/>
    </row>
    <row r="129" spans="1:18" s="2" customFormat="1" ht="20.25" x14ac:dyDescent="0.3">
      <c r="A129" s="1"/>
      <c r="B129" s="1"/>
      <c r="C129" s="24" t="s">
        <v>131</v>
      </c>
      <c r="D129" s="1"/>
      <c r="E129" s="31"/>
      <c r="F129" s="31"/>
      <c r="G129" s="33"/>
      <c r="H129" s="34"/>
      <c r="I129" s="35"/>
      <c r="J129" s="3"/>
      <c r="K129" s="1"/>
      <c r="L129" s="1"/>
      <c r="M129" s="1"/>
      <c r="N129" s="1"/>
      <c r="O129" s="1"/>
      <c r="P129" s="1"/>
      <c r="Q129" s="1"/>
      <c r="R129" s="1"/>
    </row>
    <row r="130" spans="1:18" s="2" customFormat="1" ht="14.25" customHeight="1" x14ac:dyDescent="0.3">
      <c r="A130" s="1"/>
      <c r="B130" s="1"/>
      <c r="C130" s="24"/>
      <c r="D130" s="1"/>
      <c r="E130" s="31"/>
      <c r="F130" s="31"/>
      <c r="G130" s="31"/>
      <c r="H130" s="31"/>
      <c r="I130" s="31"/>
      <c r="J130" s="3"/>
      <c r="K130" s="1"/>
      <c r="L130" s="1"/>
      <c r="M130" s="1"/>
      <c r="N130" s="1"/>
      <c r="O130" s="1"/>
      <c r="P130" s="1"/>
      <c r="Q130" s="1"/>
      <c r="R130" s="1"/>
    </row>
    <row r="131" spans="1:18" s="2" customFormat="1" ht="20.25" x14ac:dyDescent="0.3">
      <c r="A131" s="1"/>
      <c r="B131" s="1"/>
      <c r="C131" s="24" t="s">
        <v>33</v>
      </c>
      <c r="D131" s="36"/>
      <c r="E131" s="1"/>
      <c r="F131" s="1"/>
      <c r="G131" s="1"/>
      <c r="H131" s="1"/>
      <c r="I131" s="1"/>
      <c r="J131" s="3"/>
      <c r="K131" s="1"/>
      <c r="L131" s="1"/>
      <c r="M131" s="1"/>
      <c r="N131" s="1"/>
      <c r="O131" s="1"/>
      <c r="P131" s="1"/>
      <c r="Q131" s="1"/>
      <c r="R131" s="1"/>
    </row>
    <row r="132" spans="1:18" s="2" customFormat="1" ht="20.25" x14ac:dyDescent="0.3">
      <c r="A132" s="1"/>
      <c r="B132" s="1"/>
      <c r="C132" s="24" t="s">
        <v>28</v>
      </c>
      <c r="D132" s="1"/>
      <c r="E132" s="1"/>
      <c r="F132" s="1"/>
      <c r="G132" s="1"/>
      <c r="H132" s="1"/>
      <c r="I132" s="1"/>
      <c r="J132" s="3"/>
      <c r="K132" s="1"/>
      <c r="L132" s="1"/>
      <c r="M132" s="1"/>
      <c r="N132" s="1"/>
      <c r="O132" s="1"/>
      <c r="P132" s="1"/>
      <c r="Q132" s="1"/>
      <c r="R132" s="1"/>
    </row>
    <row r="133" spans="1:18" s="2" customFormat="1" ht="15" customHeight="1" x14ac:dyDescent="0.3">
      <c r="A133" s="1"/>
      <c r="B133" s="1"/>
      <c r="C133" s="24"/>
      <c r="D133" s="1"/>
      <c r="E133" s="1"/>
      <c r="F133" s="1"/>
      <c r="G133" s="1"/>
      <c r="H133" s="1"/>
      <c r="I133" s="1"/>
      <c r="J133" s="3"/>
      <c r="K133" s="1"/>
      <c r="L133" s="1"/>
      <c r="M133" s="1"/>
      <c r="N133" s="1"/>
      <c r="O133" s="1"/>
      <c r="P133" s="1"/>
      <c r="Q133" s="1"/>
      <c r="R133" s="1"/>
    </row>
    <row r="134" spans="1:18" s="2" customFormat="1" ht="9.75" customHeight="1" x14ac:dyDescent="0.3">
      <c r="A134" s="1"/>
      <c r="B134" s="1"/>
      <c r="C134" s="24"/>
      <c r="D134" s="1"/>
      <c r="E134" s="1"/>
      <c r="F134" s="1"/>
      <c r="G134" s="1"/>
      <c r="H134" s="1"/>
      <c r="I134" s="1"/>
      <c r="J134" s="3"/>
      <c r="K134" s="1"/>
      <c r="L134" s="1"/>
      <c r="M134" s="1"/>
      <c r="N134" s="1"/>
      <c r="O134" s="1"/>
      <c r="P134" s="1"/>
      <c r="Q134" s="1"/>
      <c r="R134" s="1"/>
    </row>
    <row r="135" spans="1:18" s="2" customFormat="1" ht="3.75" customHeight="1" x14ac:dyDescent="0.3">
      <c r="A135" s="1"/>
      <c r="B135" s="1"/>
      <c r="C135" s="24"/>
      <c r="D135" s="1"/>
      <c r="E135" s="1"/>
      <c r="F135" s="1"/>
      <c r="G135" s="1"/>
      <c r="H135" s="1"/>
      <c r="I135" s="1"/>
      <c r="J135" s="3"/>
      <c r="K135" s="1"/>
      <c r="L135" s="1"/>
      <c r="M135" s="1"/>
      <c r="N135" s="1"/>
      <c r="O135" s="1"/>
      <c r="P135" s="1"/>
      <c r="Q135" s="1"/>
      <c r="R135" s="1"/>
    </row>
    <row r="136" spans="1:18" s="2" customFormat="1" ht="16.5" customHeight="1" x14ac:dyDescent="0.3">
      <c r="A136" s="1"/>
      <c r="B136" s="1"/>
      <c r="C136" s="24"/>
      <c r="D136" s="1"/>
      <c r="E136" s="1"/>
      <c r="F136" s="1"/>
      <c r="G136" s="1"/>
      <c r="H136" s="1"/>
      <c r="I136" s="1"/>
      <c r="J136" s="3"/>
      <c r="K136" s="1"/>
      <c r="L136" s="1"/>
      <c r="M136" s="1"/>
      <c r="N136" s="1"/>
      <c r="O136" s="1"/>
      <c r="P136" s="1"/>
      <c r="Q136" s="1"/>
      <c r="R136" s="1"/>
    </row>
    <row r="137" spans="1:18" s="2" customFormat="1" ht="20.25" x14ac:dyDescent="0.3">
      <c r="A137" s="1"/>
      <c r="B137" s="1"/>
      <c r="C137" s="37" t="s">
        <v>32</v>
      </c>
      <c r="D137" s="37"/>
      <c r="E137" s="90" t="s">
        <v>54</v>
      </c>
      <c r="F137" s="90"/>
      <c r="G137" s="90"/>
      <c r="H137" s="90"/>
      <c r="I137" s="90"/>
      <c r="J137" s="38"/>
      <c r="K137" s="1"/>
      <c r="L137" s="1"/>
      <c r="M137" s="1"/>
      <c r="N137" s="1"/>
      <c r="O137" s="1"/>
      <c r="P137" s="1"/>
      <c r="Q137" s="1"/>
      <c r="R137" s="1"/>
    </row>
    <row r="138" spans="1:18" s="2" customFormat="1" ht="20.25" x14ac:dyDescent="0.3">
      <c r="A138" s="1"/>
      <c r="B138" s="1"/>
      <c r="C138" s="37" t="s">
        <v>29</v>
      </c>
      <c r="D138" s="37" t="s">
        <v>30</v>
      </c>
      <c r="E138" s="39" t="s">
        <v>31</v>
      </c>
      <c r="F138" s="40"/>
      <c r="G138" s="40"/>
      <c r="H138" s="39"/>
      <c r="I138" s="37"/>
      <c r="J138" s="3"/>
      <c r="K138" s="1"/>
      <c r="L138" s="1"/>
      <c r="M138" s="1"/>
      <c r="N138" s="1"/>
      <c r="O138" s="1"/>
      <c r="P138" s="1"/>
      <c r="Q138" s="1"/>
      <c r="R138" s="1"/>
    </row>
    <row r="139" spans="1:18" s="2" customFormat="1" ht="23.25" x14ac:dyDescent="0.35">
      <c r="A139" s="1"/>
      <c r="B139" s="1"/>
      <c r="C139" s="37"/>
      <c r="D139" s="37"/>
      <c r="E139" s="40"/>
      <c r="F139" s="41"/>
      <c r="G139" s="40"/>
      <c r="H139" s="37"/>
      <c r="I139" s="37"/>
      <c r="J139" s="3"/>
      <c r="K139" s="1"/>
      <c r="L139" s="1"/>
      <c r="M139" s="1"/>
      <c r="N139" s="1"/>
      <c r="O139" s="1"/>
      <c r="P139" s="1"/>
      <c r="Q139" s="1"/>
      <c r="R139" s="1"/>
    </row>
    <row r="140" spans="1:18" s="46" customFormat="1" ht="11.25" customHeight="1" x14ac:dyDescent="0.35">
      <c r="A140" s="42"/>
      <c r="B140" s="42"/>
      <c r="C140" s="43"/>
      <c r="D140" s="43"/>
      <c r="E140" s="44"/>
      <c r="F140" s="41"/>
      <c r="G140" s="44"/>
      <c r="H140" s="43"/>
      <c r="I140" s="43"/>
      <c r="J140" s="45"/>
      <c r="K140" s="42"/>
      <c r="L140" s="42"/>
      <c r="M140" s="42"/>
      <c r="N140" s="42"/>
      <c r="O140" s="42"/>
      <c r="P140" s="42"/>
      <c r="Q140" s="42"/>
      <c r="R140" s="42"/>
    </row>
    <row r="141" spans="1:18" ht="11.25" customHeight="1" x14ac:dyDescent="0.35">
      <c r="A141" s="6"/>
      <c r="B141" s="6"/>
      <c r="C141" s="47"/>
      <c r="D141" s="47"/>
      <c r="E141" s="21"/>
      <c r="F141" s="41"/>
      <c r="G141" s="21"/>
      <c r="H141" s="47"/>
      <c r="I141" s="47"/>
      <c r="K141" s="6"/>
      <c r="L141" s="48"/>
      <c r="M141" s="48"/>
      <c r="N141" s="48"/>
      <c r="O141" s="48"/>
      <c r="P141" s="48"/>
      <c r="Q141" s="48"/>
      <c r="R141" s="48"/>
    </row>
  </sheetData>
  <sheetProtection selectLockedCells="1" selectUnlockedCells="1"/>
  <autoFilter ref="J1:J141" xr:uid="{00000000-0009-0000-0000-000000000000}"/>
  <mergeCells count="17">
    <mergeCell ref="E137:I137"/>
    <mergeCell ref="C126:K127"/>
    <mergeCell ref="C2:J2"/>
    <mergeCell ref="K2:K4"/>
    <mergeCell ref="C3:J3"/>
    <mergeCell ref="C4:J4"/>
    <mergeCell ref="C124:E124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rowBreaks count="2" manualBreakCount="2">
    <brk id="51" max="10" man="1"/>
    <brk id="9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2026-07-22T15:11:18Z</cp:lastPrinted>
  <dcterms:created xsi:type="dcterms:W3CDTF">2024-02-15T15:50:46Z</dcterms:created>
  <dcterms:modified xsi:type="dcterms:W3CDTF">2026-08-11T22:48:36Z</dcterms:modified>
</cp:coreProperties>
</file>