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2\Desktop\CONTABILIDAD ANA LUISA\INFORMACION PUBLICA\2026\AGOSTO\"/>
    </mc:Choice>
  </mc:AlternateContent>
  <bookViews>
    <workbookView xWindow="0" yWindow="0" windowWidth="28800" windowHeight="12210"/>
  </bookViews>
  <sheets>
    <sheet name="DIETA CL R-061" sheetId="1" r:id="rId1"/>
  </sheets>
  <definedNames>
    <definedName name="_xlnm._FilterDatabase" localSheetId="0" hidden="1">'DIETA CL R-061'!$J$1:$J$121</definedName>
    <definedName name="_xlnm.Print_Area" localSheetId="0">'DIETA CL R-061'!$A$1:$K$118</definedName>
    <definedName name="Excel_BuiltIn_Print_Titles_1_1" localSheetId="0">'DIETA CL R-061'!$A$2:$IP$9</definedName>
    <definedName name="Excel_BuiltIn_Print_Titles_1_1">#REF!</definedName>
    <definedName name="_xlnm.Print_Titles" localSheetId="0">'DIETA CL R-061'!$1:$9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60" i="1" l="1"/>
  <c r="H59" i="1"/>
  <c r="I59" i="1" s="1"/>
  <c r="F59" i="1"/>
  <c r="H58" i="1"/>
  <c r="I58" i="1" s="1"/>
  <c r="F58" i="1"/>
  <c r="H57" i="1"/>
  <c r="I57" i="1" s="1"/>
  <c r="F57" i="1"/>
  <c r="H56" i="1"/>
  <c r="I56" i="1" s="1"/>
  <c r="H55" i="1"/>
  <c r="I55" i="1" s="1"/>
  <c r="F55" i="1"/>
  <c r="F56" i="1" s="1"/>
  <c r="E55" i="1"/>
  <c r="E56" i="1" s="1"/>
  <c r="E57" i="1" s="1"/>
  <c r="E58" i="1" s="1"/>
  <c r="E59" i="1" s="1"/>
  <c r="H54" i="1"/>
  <c r="I54" i="1" s="1"/>
  <c r="G40" i="1"/>
  <c r="H39" i="1"/>
  <c r="I39" i="1" s="1"/>
  <c r="F39" i="1"/>
  <c r="E39" i="1"/>
  <c r="H38" i="1"/>
  <c r="I38" i="1" s="1"/>
  <c r="F38" i="1"/>
  <c r="E38" i="1"/>
  <c r="H37" i="1"/>
  <c r="I37" i="1" s="1"/>
  <c r="F37" i="1"/>
  <c r="E37" i="1"/>
  <c r="H36" i="1"/>
  <c r="I36" i="1" s="1"/>
  <c r="F36" i="1"/>
  <c r="E36" i="1"/>
  <c r="H35" i="1"/>
  <c r="I35" i="1" s="1"/>
  <c r="F35" i="1"/>
  <c r="E35" i="1"/>
  <c r="H34" i="1"/>
  <c r="I34" i="1" s="1"/>
  <c r="F34" i="1"/>
  <c r="E34" i="1"/>
  <c r="H33" i="1"/>
  <c r="G23" i="1"/>
  <c r="F23" i="1"/>
  <c r="F24" i="1" s="1"/>
  <c r="F25" i="1" s="1"/>
  <c r="F26" i="1" s="1"/>
  <c r="F27" i="1" s="1"/>
  <c r="F28" i="1" s="1"/>
  <c r="E23" i="1"/>
  <c r="E24" i="1" s="1"/>
  <c r="E25" i="1" s="1"/>
  <c r="E26" i="1" s="1"/>
  <c r="E27" i="1" s="1"/>
  <c r="E28" i="1" s="1"/>
  <c r="H22" i="1"/>
  <c r="I22" i="1" s="1"/>
  <c r="F13" i="1"/>
  <c r="F14" i="1" s="1"/>
  <c r="F15" i="1" s="1"/>
  <c r="F16" i="1" s="1"/>
  <c r="F17" i="1" s="1"/>
  <c r="E13" i="1"/>
  <c r="E14" i="1" s="1"/>
  <c r="E15" i="1" s="1"/>
  <c r="E16" i="1" s="1"/>
  <c r="E17" i="1" s="1"/>
  <c r="G12" i="1"/>
  <c r="I60" i="1" l="1"/>
  <c r="H40" i="1"/>
  <c r="H60" i="1"/>
  <c r="I33" i="1"/>
  <c r="I40" i="1" s="1"/>
  <c r="G24" i="1"/>
  <c r="H23" i="1"/>
  <c r="G13" i="1"/>
  <c r="G14" i="1" s="1"/>
  <c r="G15" i="1" s="1"/>
  <c r="G16" i="1" s="1"/>
  <c r="G17" i="1" s="1"/>
  <c r="H12" i="1"/>
  <c r="I12" i="1" s="1"/>
  <c r="G25" i="1" l="1"/>
  <c r="H24" i="1"/>
  <c r="I23" i="1"/>
  <c r="G18" i="1"/>
  <c r="I13" i="1"/>
  <c r="I14" i="1" s="1"/>
  <c r="I15" i="1" s="1"/>
  <c r="I16" i="1" s="1"/>
  <c r="I17" i="1" s="1"/>
  <c r="H13" i="1"/>
  <c r="H14" i="1" s="1"/>
  <c r="H15" i="1" s="1"/>
  <c r="H16" i="1" s="1"/>
  <c r="H17" i="1" s="1"/>
  <c r="H25" i="1" l="1"/>
  <c r="I25" i="1" s="1"/>
  <c r="G26" i="1"/>
  <c r="I24" i="1"/>
  <c r="H18" i="1"/>
  <c r="I18" i="1"/>
  <c r="H26" i="1" l="1"/>
  <c r="G27" i="1"/>
  <c r="I26" i="1"/>
  <c r="G28" i="1" l="1"/>
  <c r="H27" i="1"/>
  <c r="I27" i="1" s="1"/>
  <c r="G29" i="1"/>
  <c r="H28" i="1" l="1"/>
  <c r="H29" i="1" s="1"/>
  <c r="I28" i="1" l="1"/>
  <c r="I29" i="1" s="1"/>
  <c r="E96" i="1" l="1"/>
  <c r="E97" i="1" s="1"/>
  <c r="E98" i="1" s="1"/>
  <c r="E99" i="1" s="1"/>
  <c r="E100" i="1" s="1"/>
  <c r="E101" i="1" s="1"/>
  <c r="G102" i="1"/>
  <c r="H101" i="1"/>
  <c r="I101" i="1" s="1"/>
  <c r="H100" i="1"/>
  <c r="I100" i="1" s="1"/>
  <c r="H99" i="1"/>
  <c r="I99" i="1" s="1"/>
  <c r="H98" i="1"/>
  <c r="I98" i="1" s="1"/>
  <c r="H97" i="1"/>
  <c r="I97" i="1" s="1"/>
  <c r="H96" i="1"/>
  <c r="I96" i="1" s="1"/>
  <c r="H95" i="1"/>
  <c r="F98" i="1"/>
  <c r="G85" i="1"/>
  <c r="G86" i="1" s="1"/>
  <c r="E85" i="1"/>
  <c r="E86" i="1" s="1"/>
  <c r="F85" i="1"/>
  <c r="F86" i="1" s="1"/>
  <c r="F87" i="1" s="1"/>
  <c r="F88" i="1" s="1"/>
  <c r="H102" i="1" l="1"/>
  <c r="I95" i="1"/>
  <c r="I102" i="1" s="1"/>
  <c r="F96" i="1"/>
  <c r="F100" i="1"/>
  <c r="F101" i="1"/>
  <c r="F99" i="1"/>
  <c r="F97" i="1"/>
  <c r="H86" i="1"/>
  <c r="I86" i="1" s="1"/>
  <c r="G87" i="1"/>
  <c r="H85" i="1"/>
  <c r="I85" i="1" s="1"/>
  <c r="H87" i="1" l="1"/>
  <c r="I87" i="1" s="1"/>
  <c r="F49" i="1" l="1"/>
  <c r="E49" i="1"/>
  <c r="F48" i="1"/>
  <c r="E48" i="1"/>
  <c r="F47" i="1"/>
  <c r="E47" i="1"/>
  <c r="F46" i="1"/>
  <c r="E46" i="1"/>
  <c r="G45" i="1"/>
  <c r="F45" i="1"/>
  <c r="E45" i="1"/>
  <c r="H44" i="1"/>
  <c r="I44" i="1" l="1"/>
  <c r="H45" i="1"/>
  <c r="G46" i="1"/>
  <c r="H46" i="1" l="1"/>
  <c r="G47" i="1"/>
  <c r="I45" i="1"/>
  <c r="G48" i="1" l="1"/>
  <c r="H47" i="1"/>
  <c r="I47" i="1" s="1"/>
  <c r="I46" i="1"/>
  <c r="G49" i="1" l="1"/>
  <c r="G50" i="1" s="1"/>
  <c r="H48" i="1"/>
  <c r="I48" i="1" s="1"/>
  <c r="H49" i="1" l="1"/>
  <c r="H50" i="1" s="1"/>
  <c r="I49" i="1" l="1"/>
  <c r="I50" i="1" s="1"/>
  <c r="G79" i="1" l="1"/>
  <c r="G78" i="1"/>
  <c r="G76" i="1"/>
  <c r="G77" i="1" s="1"/>
  <c r="F76" i="1"/>
  <c r="E76" i="1"/>
  <c r="H75" i="1"/>
  <c r="E77" i="1" l="1"/>
  <c r="E78" i="1" s="1"/>
  <c r="E79" i="1" s="1"/>
  <c r="F77" i="1"/>
  <c r="F78" i="1" s="1"/>
  <c r="F79" i="1" s="1"/>
  <c r="H77" i="1"/>
  <c r="I77" i="1" s="1"/>
  <c r="I75" i="1"/>
  <c r="H78" i="1"/>
  <c r="I78" i="1" s="1"/>
  <c r="H76" i="1"/>
  <c r="I76" i="1" s="1"/>
  <c r="H79" i="1"/>
  <c r="I79" i="1" s="1"/>
  <c r="H80" i="1" l="1"/>
  <c r="G80" i="1"/>
  <c r="I80" i="1" l="1"/>
  <c r="F89" i="1" l="1"/>
  <c r="F90" i="1" s="1"/>
  <c r="E87" i="1"/>
  <c r="E88" i="1" s="1"/>
  <c r="E89" i="1" s="1"/>
  <c r="E90" i="1" s="1"/>
  <c r="H84" i="1"/>
  <c r="I84" i="1" s="1"/>
  <c r="G88" i="1" l="1"/>
  <c r="G89" i="1" l="1"/>
  <c r="H88" i="1"/>
  <c r="I88" i="1" l="1"/>
  <c r="G90" i="1"/>
  <c r="H89" i="1"/>
  <c r="I89" i="1" s="1"/>
  <c r="H90" i="1" l="1"/>
  <c r="H91" i="1" s="1"/>
  <c r="G91" i="1"/>
  <c r="I90" i="1" l="1"/>
  <c r="I91" i="1" s="1"/>
  <c r="G71" i="1" l="1"/>
  <c r="H67" i="1" l="1"/>
  <c r="I67" i="1" s="1"/>
  <c r="F65" i="1" l="1"/>
  <c r="F66" i="1" s="1"/>
  <c r="H66" i="1"/>
  <c r="I66" i="1" s="1"/>
  <c r="H68" i="1"/>
  <c r="I68" i="1" s="1"/>
  <c r="H69" i="1"/>
  <c r="I69" i="1" s="1"/>
  <c r="E65" i="1"/>
  <c r="E66" i="1" s="1"/>
  <c r="E68" i="1" l="1"/>
  <c r="E69" i="1" s="1"/>
  <c r="E70" i="1" s="1"/>
  <c r="E67" i="1"/>
  <c r="F68" i="1"/>
  <c r="F69" i="1" s="1"/>
  <c r="F70" i="1" s="1"/>
  <c r="F67" i="1"/>
  <c r="G104" i="1" l="1"/>
  <c r="H64" i="1"/>
  <c r="H65" i="1" l="1"/>
  <c r="I65" i="1" s="1"/>
  <c r="H70" i="1"/>
  <c r="I64" i="1"/>
  <c r="I70" i="1" l="1"/>
  <c r="H71" i="1"/>
  <c r="H104" i="1" s="1"/>
  <c r="I71" i="1" l="1"/>
  <c r="I104" i="1" s="1"/>
  <c r="A13" i="1" l="1"/>
  <c r="A14" i="1" s="1"/>
  <c r="A15" i="1" s="1"/>
  <c r="A16" i="1" s="1"/>
  <c r="A17" i="1" s="1"/>
  <c r="A22" i="1" s="1"/>
  <c r="A23" i="1" s="1"/>
  <c r="A24" i="1" s="1"/>
  <c r="A25" i="1" s="1"/>
  <c r="A26" i="1" s="1"/>
  <c r="A27" i="1" s="1"/>
  <c r="A28" i="1" s="1"/>
  <c r="A33" i="1" s="1"/>
  <c r="A34" i="1" s="1"/>
  <c r="A35" i="1" s="1"/>
  <c r="A36" i="1" s="1"/>
  <c r="A37" i="1" s="1"/>
  <c r="A38" i="1" s="1"/>
  <c r="A39" i="1" s="1"/>
  <c r="A44" i="1" s="1"/>
  <c r="A45" i="1" l="1"/>
  <c r="A46" i="1" s="1"/>
  <c r="A47" i="1" s="1"/>
  <c r="A48" i="1" s="1"/>
  <c r="A49" i="1" s="1"/>
  <c r="A54" i="1" l="1"/>
  <c r="A55" i="1" s="1"/>
  <c r="A56" i="1" s="1"/>
  <c r="A57" i="1" s="1"/>
  <c r="A58" i="1" s="1"/>
  <c r="A59" i="1" s="1"/>
  <c r="A64" i="1" s="1"/>
  <c r="A65" i="1" l="1"/>
  <c r="A66" i="1" s="1"/>
  <c r="A67" i="1" s="1"/>
  <c r="A68" i="1" s="1"/>
  <c r="A69" i="1" s="1"/>
  <c r="A70" i="1" s="1"/>
  <c r="A75" i="1" s="1"/>
  <c r="A76" i="1" s="1"/>
  <c r="A77" i="1" l="1"/>
  <c r="A78" i="1" s="1"/>
  <c r="A79" i="1" s="1"/>
  <c r="A84" i="1" s="1"/>
  <c r="A85" i="1" s="1"/>
  <c r="A86" i="1" s="1"/>
  <c r="A87" i="1" s="1"/>
  <c r="A88" i="1" s="1"/>
  <c r="A89" i="1" s="1"/>
  <c r="A90" i="1" s="1"/>
  <c r="A95" i="1" s="1"/>
  <c r="A96" i="1" l="1"/>
  <c r="A97" i="1" s="1"/>
  <c r="A98" i="1" s="1"/>
  <c r="A99" i="1" s="1"/>
  <c r="A100" i="1" s="1"/>
  <c r="A101" i="1" s="1"/>
</calcChain>
</file>

<file path=xl/sharedStrings.xml><?xml version="1.0" encoding="utf-8"?>
<sst xmlns="http://schemas.openxmlformats.org/spreadsheetml/2006/main" count="172" uniqueCount="113">
  <si>
    <t>K'ULB'IL YOL TWITZ PAXIL</t>
  </si>
  <si>
    <t>ACADEMIA DE LAS LENGUAS MAYAS DE GUATEMALA</t>
  </si>
  <si>
    <t xml:space="preserve">3a. CALLE 00-11 ZONA 10  </t>
  </si>
  <si>
    <t>PAGO DE DIETAS COMUNIDADES LINGUISTICAS  RENGLON 061</t>
  </si>
  <si>
    <t>No.</t>
  </si>
  <si>
    <t>NIT</t>
  </si>
  <si>
    <t>Nombres y Apellidos</t>
  </si>
  <si>
    <t>POR PAGO DE DIETAS</t>
  </si>
  <si>
    <t>MESES</t>
  </si>
  <si>
    <t>MONTO</t>
  </si>
  <si>
    <t>Retención ISR</t>
  </si>
  <si>
    <t>Liquido a recibir</t>
  </si>
  <si>
    <t>A</t>
  </si>
  <si>
    <t>NÚMERO DE PLANILLAS</t>
  </si>
  <si>
    <t>Presidente</t>
  </si>
  <si>
    <t>Vice-Presidente</t>
  </si>
  <si>
    <t>Secretario</t>
  </si>
  <si>
    <t>Tesorero</t>
  </si>
  <si>
    <t>Vocal I</t>
  </si>
  <si>
    <t>Vocal II</t>
  </si>
  <si>
    <t>Vocal III</t>
  </si>
  <si>
    <t>TOTAL</t>
  </si>
  <si>
    <t>REVISADO POR: LIC. JULIÁN LÓPEZ MÉNDEZ - JEFE DE CONTABILIDAD-ALMG</t>
  </si>
  <si>
    <t>AUXILIAR DE CONTABILIDAD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</si>
  <si>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</si>
  <si>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JEFE DE CONTABILIDAD -ALMG- </t>
  </si>
  <si>
    <t>COMUNIDAD LINGÜÍSTICA Q'ANJOB'AL</t>
  </si>
  <si>
    <t>01-00-000-001-000-061-1317-11</t>
  </si>
  <si>
    <t>ANASTACIO CHIROY CUY</t>
  </si>
  <si>
    <t>ELABORADO POR: ANASTACIO CHIROY CUY - AUXILIAR DE CONTABILIDAD-ALMG</t>
  </si>
  <si>
    <t>David Estuardo Toledo Mateo</t>
  </si>
  <si>
    <t>Cyntia Analeth Recinos Mateo</t>
  </si>
  <si>
    <t>Ruperto Montejo Esteban</t>
  </si>
  <si>
    <t>Pedro Domingo Mateo Mateo</t>
  </si>
  <si>
    <t>Isabel Marisol Gaspar Juan de Santiago</t>
  </si>
  <si>
    <t>Andrés Bacilio Sebastián Ramírez</t>
  </si>
  <si>
    <t>Juan Adolfo Morales Fernández</t>
  </si>
  <si>
    <t>LIC. JULIÁN LÓPEZ MÉNDEZ</t>
  </si>
  <si>
    <t>COMUNIDAD LINGÜÍSTICA SAKAPULTEKA</t>
  </si>
  <si>
    <t>Kanek German Francisco López Arcón</t>
  </si>
  <si>
    <t xml:space="preserve">Carmelina López Uluán </t>
  </si>
  <si>
    <t>Nicolás Fernando Espinoza Vásquez</t>
  </si>
  <si>
    <t>Román Manuel López Galindo</t>
  </si>
  <si>
    <t>1570906K</t>
  </si>
  <si>
    <t>Rumaldo García Vásquez</t>
  </si>
  <si>
    <t>Aniceto Soliz Pajarito</t>
  </si>
  <si>
    <t>01-00-000-001-000-061-1416-11</t>
  </si>
  <si>
    <t>COMUNIDAD LINGÜÍSTICA Q'EQCHI'</t>
  </si>
  <si>
    <t>Martin Xó Chún</t>
  </si>
  <si>
    <t>Rudy Adolfo Tot Och</t>
  </si>
  <si>
    <t>Zoila Marina Choc Caal</t>
  </si>
  <si>
    <t>Andres Choc Beb</t>
  </si>
  <si>
    <t>Fidelina Túx Chúb</t>
  </si>
  <si>
    <t>01-00-000-001-000-061-1601-11</t>
  </si>
  <si>
    <t>COMUNIDAD LINGÜÍSTICA  CHUJ</t>
  </si>
  <si>
    <t>Gaspar Gomez Jacinto</t>
  </si>
  <si>
    <t>Leopoldo Pascual Sebastián Pedro</t>
  </si>
  <si>
    <t>Bartolo Lucas Gómez</t>
  </si>
  <si>
    <t>José y José Nicolás</t>
  </si>
  <si>
    <t>Domingo García Domingo</t>
  </si>
  <si>
    <t xml:space="preserve">Vocal II </t>
  </si>
  <si>
    <t>Catalina Laura Nicolás López</t>
  </si>
  <si>
    <t>01-00-000-001-000-061-1318-11</t>
  </si>
  <si>
    <t>Alicia Roxana Soliz Lux</t>
  </si>
  <si>
    <t>COMUNIDAD LINGÜÍSTICA  USPANTEKA</t>
  </si>
  <si>
    <t>Luis Armando Ajpop Ajcot</t>
  </si>
  <si>
    <t>2830649K</t>
  </si>
  <si>
    <t>Elias Itzep Patzan</t>
  </si>
  <si>
    <t>Berta Chitop López de López</t>
  </si>
  <si>
    <t>Salvador Pinula Ical</t>
  </si>
  <si>
    <t>Juana Floriana Quixtán Pinula</t>
  </si>
  <si>
    <t>Julian Zepeda Morán</t>
  </si>
  <si>
    <t>Erinea Celeste Pacheco Túm</t>
  </si>
  <si>
    <t>01-00-000-001-000-061-1415-11</t>
  </si>
  <si>
    <t>COMUNIDAD LINGÜÍSTICA  AKATEKA</t>
  </si>
  <si>
    <t>Tomas Martin Manuel</t>
  </si>
  <si>
    <t>Pablo Tomás Pablo</t>
  </si>
  <si>
    <t>María Cristina Aguirre Miguel de Jerónimo</t>
  </si>
  <si>
    <t>900016K</t>
  </si>
  <si>
    <t>Juan Francisco Manuel</t>
  </si>
  <si>
    <t>Hamilton Manuel Francisco Aguirre</t>
  </si>
  <si>
    <t>Melina Isaura Pablo Francisco</t>
  </si>
  <si>
    <t>01-00-000-001-000-061-1313-11</t>
  </si>
  <si>
    <t>Julio</t>
  </si>
  <si>
    <t>Periodo: Julio 2026</t>
  </si>
  <si>
    <t>R.-061      
039-2026</t>
  </si>
  <si>
    <t>COMUNIDAD LINGÜÍSTICA  AWAKATEKA</t>
  </si>
  <si>
    <t>Fernando Rodriguez Mejia</t>
  </si>
  <si>
    <t>Hector Rolando Rodríguez Raymundo</t>
  </si>
  <si>
    <t>Elsira Isabel Rodríguez López de Mendoza</t>
  </si>
  <si>
    <t>Marta Cristina Pérez Rodríguez de Gomez</t>
  </si>
  <si>
    <t>Valeriano López Hernández</t>
  </si>
  <si>
    <t>José Rodríguez Rodríguez</t>
  </si>
  <si>
    <t>Carolina Petrona Mendoza Rodríguez</t>
  </si>
  <si>
    <t>01-00-000-001-000-061-1327-11</t>
  </si>
  <si>
    <t>COMUNIDAD LINGÜÍSTICA  CHALCHITEKA</t>
  </si>
  <si>
    <t>Pedro Mendoza Mendoza</t>
  </si>
  <si>
    <t>Lucia Méndez Ortiz</t>
  </si>
  <si>
    <t>María Magdalena Mendoza Mendoza</t>
  </si>
  <si>
    <t>Samuel Ezequias Castro Lux</t>
  </si>
  <si>
    <t>María Cristina Velásquez Velásquez</t>
  </si>
  <si>
    <t>Gaspar Méndez Méndez</t>
  </si>
  <si>
    <t>Juan Ortiz Mejia</t>
  </si>
  <si>
    <t>COMUNIDAD LINGÜÍSTICA JAKALTEKA</t>
  </si>
  <si>
    <t>Jesús Ramírez Marcos</t>
  </si>
  <si>
    <t>Francisco Ernesto Ramírez Marcos</t>
  </si>
  <si>
    <t>María Salomé Sánchez Felipe</t>
  </si>
  <si>
    <t>Carmelina Angélica Jiménez Camposeco de Francisco</t>
  </si>
  <si>
    <t>Lorenzo Mario Ramírez Cardona</t>
  </si>
  <si>
    <t>José Caralampio Díaz Esteban</t>
  </si>
  <si>
    <t>01-00-000-001-000-061-1307-11</t>
  </si>
  <si>
    <t xml:space="preserve">LA PRESENTE PLANILLA DE PAGO DE DIETAS A JUNTAS DIRECTIVAS DE LAS COMUNIDADES LINGÜÍSTICAS, ASCIENDE A LA CANTIDAD DE: CINCUENTA Y DOS MIL DOSCIENTOS QUETZALES CON 00/100. </t>
  </si>
  <si>
    <t>GUATEMALA,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</si>
</sst>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\-??_);_(@_)"/>
    <numFmt numFmtId="165" formatCode="[$Q-100A]#,##0.00;[Red][$Q-100A]#,##0.00"/>
    <numFmt numFmtId="166" formatCode="[$Q-100A]#,##0.00_);[Red]\([$Q-100A]#,##0.00\)"/>
    <numFmt numFmtId="167" formatCode="_(* #,##0.00_);_(* \(#,##0.00\);_(* &quot;-&quot;??_);_(@_)"/>
    <numFmt numFmtId="168" formatCode="_-[$Q-100A]* #,##0.00_-;\-[$Q-100A]* #,##0.00_-;_-[$Q-100A]* &quot;-&quot;??_-;_-@_-"/>
  </numFmts>
  <fonts count="17" x14ac:knownFonts="1">
    <font>
      <sz val="10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i/>
      <sz val="16"/>
      <name val="Arial"/>
      <family val="2"/>
    </font>
    <font>
      <sz val="18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58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 style="thin">
        <color indexed="63"/>
      </top>
      <bottom style="double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7" fontId="1" fillId="0" borderId="0" applyFill="0" applyBorder="0" applyAlignment="0" applyProtection="0"/>
    <xf numFmtId="164" fontId="1" fillId="0" borderId="0" applyFill="0" applyBorder="0" applyAlignment="0" applyProtection="0"/>
    <xf numFmtId="164" fontId="1" fillId="0" borderId="0" applyFill="0" applyBorder="0" applyAlignment="0" applyProtection="0"/>
  </cellStyleXfs>
  <cellXfs count="96">
    <xf numFmtId="0" fontId="0" fillId="0" borderId="0" xfId="0"/>
    <xf numFmtId="0" fontId="2" fillId="0" borderId="0" xfId="0" applyFont="1" applyFill="1"/>
    <xf numFmtId="0" fontId="2" fillId="0" borderId="0" xfId="0" applyFont="1"/>
    <xf numFmtId="0" fontId="2" fillId="2" borderId="0" xfId="0" applyFont="1" applyFill="1" applyAlignment="1">
      <alignment horizont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vertical="center"/>
    </xf>
    <xf numFmtId="0" fontId="6" fillId="0" borderId="0" xfId="0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164" fontId="6" fillId="0" borderId="0" xfId="2" applyFont="1" applyFill="1" applyBorder="1" applyAlignment="1" applyProtection="1">
      <alignment horizontal="center" vertical="center"/>
    </xf>
    <xf numFmtId="165" fontId="6" fillId="0" borderId="0" xfId="0" applyNumberFormat="1" applyFont="1" applyFill="1" applyBorder="1" applyAlignment="1">
      <alignment horizontal="center"/>
    </xf>
    <xf numFmtId="166" fontId="6" fillId="0" borderId="0" xfId="2" applyNumberFormat="1" applyFont="1" applyFill="1" applyBorder="1" applyAlignment="1" applyProtection="1">
      <alignment horizontal="center"/>
    </xf>
    <xf numFmtId="0" fontId="6" fillId="2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/>
    </xf>
    <xf numFmtId="165" fontId="7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165" fontId="7" fillId="0" borderId="6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/>
    <xf numFmtId="0" fontId="9" fillId="0" borderId="0" xfId="0" applyFont="1" applyFill="1"/>
    <xf numFmtId="0" fontId="3" fillId="0" borderId="0" xfId="0" applyFont="1" applyFill="1" applyBorder="1" applyAlignment="1">
      <alignment horizontal="center"/>
    </xf>
    <xf numFmtId="165" fontId="4" fillId="0" borderId="7" xfId="0" applyNumberFormat="1" applyFont="1" applyFill="1" applyBorder="1" applyAlignment="1">
      <alignment horizontal="center"/>
    </xf>
    <xf numFmtId="167" fontId="3" fillId="2" borderId="0" xfId="1" applyFont="1" applyFill="1" applyAlignment="1">
      <alignment horizontal="center"/>
    </xf>
    <xf numFmtId="0" fontId="3" fillId="0" borderId="0" xfId="0" applyFont="1"/>
    <xf numFmtId="165" fontId="3" fillId="0" borderId="0" xfId="0" applyNumberFormat="1" applyFont="1" applyFill="1" applyBorder="1" applyAlignment="1">
      <alignment horizontal="center"/>
    </xf>
    <xf numFmtId="0" fontId="2" fillId="0" borderId="0" xfId="0" applyFont="1" applyFill="1" applyBorder="1"/>
    <xf numFmtId="165" fontId="2" fillId="2" borderId="0" xfId="0" applyNumberFormat="1" applyFont="1" applyFill="1" applyAlignment="1">
      <alignment horizontal="center"/>
    </xf>
    <xf numFmtId="165" fontId="2" fillId="0" borderId="0" xfId="0" applyNumberFormat="1" applyFont="1" applyFill="1" applyBorder="1"/>
    <xf numFmtId="168" fontId="1" fillId="0" borderId="0" xfId="2" applyNumberFormat="1" applyFill="1" applyBorder="1"/>
    <xf numFmtId="168" fontId="6" fillId="0" borderId="0" xfId="0" applyNumberFormat="1" applyFont="1" applyFill="1" applyBorder="1"/>
    <xf numFmtId="164" fontId="2" fillId="0" borderId="0" xfId="2" applyFont="1" applyFill="1" applyBorder="1" applyAlignment="1" applyProtection="1"/>
    <xf numFmtId="0" fontId="3" fillId="0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0" xfId="0" applyFont="1" applyFill="1"/>
    <xf numFmtId="0" fontId="12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1" fillId="0" borderId="0" xfId="0" applyFont="1"/>
    <xf numFmtId="0" fontId="7" fillId="0" borderId="0" xfId="0" applyFont="1" applyFill="1" applyAlignment="1">
      <alignment horizontal="center"/>
    </xf>
    <xf numFmtId="0" fontId="0" fillId="0" borderId="0" xfId="0" applyFont="1" applyFill="1"/>
    <xf numFmtId="0" fontId="0" fillId="0" borderId="0" xfId="0" applyFont="1"/>
    <xf numFmtId="0" fontId="10" fillId="0" borderId="0" xfId="0" applyFont="1"/>
    <xf numFmtId="164" fontId="6" fillId="0" borderId="0" xfId="3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distributed" wrapText="1"/>
    </xf>
    <xf numFmtId="0" fontId="3" fillId="0" borderId="4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165" fontId="7" fillId="0" borderId="0" xfId="0" applyNumberFormat="1" applyFont="1" applyAlignment="1">
      <alignment horizontal="center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5" fontId="6" fillId="0" borderId="0" xfId="0" applyNumberFormat="1" applyFont="1" applyAlignment="1">
      <alignment horizontal="center"/>
    </xf>
    <xf numFmtId="165" fontId="7" fillId="0" borderId="5" xfId="0" applyNumberFormat="1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165" fontId="7" fillId="0" borderId="6" xfId="0" applyNumberFormat="1" applyFont="1" applyBorder="1" applyAlignment="1">
      <alignment horizontal="center"/>
    </xf>
    <xf numFmtId="0" fontId="7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distributed" wrapText="1"/>
    </xf>
    <xf numFmtId="0" fontId="8" fillId="2" borderId="0" xfId="0" applyFont="1" applyFill="1" applyAlignment="1">
      <alignment horizontal="left"/>
    </xf>
    <xf numFmtId="0" fontId="5" fillId="0" borderId="0" xfId="0" applyFont="1" applyAlignment="1">
      <alignment wrapText="1"/>
    </xf>
    <xf numFmtId="15" fontId="6" fillId="4" borderId="0" xfId="0" applyNumberFormat="1" applyFont="1" applyFill="1" applyAlignment="1">
      <alignment horizontal="left"/>
    </xf>
    <xf numFmtId="15" fontId="15" fillId="4" borderId="0" xfId="0" applyNumberFormat="1" applyFont="1" applyFill="1" applyAlignment="1">
      <alignment horizontal="center"/>
    </xf>
    <xf numFmtId="15" fontId="6" fillId="4" borderId="0" xfId="0" applyNumberFormat="1" applyFont="1" applyFill="1" applyAlignment="1">
      <alignment horizontal="center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16" fillId="0" borderId="0" xfId="0" applyFont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3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distributed" wrapText="1"/>
    </xf>
    <xf numFmtId="0" fontId="3" fillId="0" borderId="3" xfId="0" applyFont="1" applyFill="1" applyBorder="1" applyAlignment="1">
      <alignment horizontal="center" vertical="distributed" wrapText="1"/>
    </xf>
    <xf numFmtId="0" fontId="3" fillId="0" borderId="0" xfId="0" applyFont="1" applyFill="1" applyBorder="1" applyAlignment="1">
      <alignment horizontal="center" vertical="center"/>
    </xf>
    <xf numFmtId="0" fontId="14" fillId="0" borderId="8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</cellXfs>
  <cellStyles count="4">
    <cellStyle name="Millares" xfId="1" builtinId="3"/>
    <cellStyle name="Moneda" xfId="2" builtinId="4"/>
    <cellStyle name="Moneda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703525</xdr:colOff>
      <xdr:row>0</xdr:row>
      <xdr:rowOff>147864</xdr:rowOff>
    </xdr:from>
    <xdr:to>
      <xdr:col>9</xdr:col>
      <xdr:colOff>610814</xdr:colOff>
      <xdr:row>5</xdr:row>
      <xdr:rowOff>19050</xdr:rowOff>
    </xdr:to>
    <xdr:pic>
      <xdr:nvPicPr>
        <xdr:cNvPr id="2" name="Imagen 4" descr="Logotipo ALMG-01">
          <a:extLst>
            <a:ext uri="{FF2B5EF4-FFF2-40B4-BE49-F238E27FC236}">
              <a16:creationId xmlns:a16="http://schemas.microsoft.com/office/drawing/2014/main" id="{84FC4A1A-ED5A-47E3-99AB-8D5C4026AD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81225" y="147864"/>
          <a:ext cx="1242522" cy="10713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1"/>
  <sheetViews>
    <sheetView showGridLines="0" tabSelected="1" zoomScale="55" zoomScaleNormal="55" zoomScaleSheetLayoutView="55" zoomScalePageLayoutView="80" workbookViewId="0">
      <selection activeCell="L54" sqref="L54"/>
    </sheetView>
  </sheetViews>
  <sheetFormatPr baseColWidth="10" defaultRowHeight="11.25" customHeight="1" x14ac:dyDescent="0.35"/>
  <cols>
    <col min="1" max="1" width="8.5703125" style="8" bestFit="1" customWidth="1"/>
    <col min="2" max="2" width="12.85546875" style="8" bestFit="1" customWidth="1"/>
    <col min="3" max="3" width="50.85546875" style="6" customWidth="1"/>
    <col min="4" max="4" width="16.7109375" style="8" customWidth="1"/>
    <col min="5" max="5" width="16.5703125" style="8" customWidth="1"/>
    <col min="6" max="6" width="21" style="48" customWidth="1"/>
    <col min="7" max="7" width="19.42578125" style="6" customWidth="1"/>
    <col min="8" max="8" width="16.28515625" style="8" customWidth="1"/>
    <col min="9" max="9" width="20" style="8" customWidth="1"/>
    <col min="10" max="10" width="16.140625" style="43" customWidth="1"/>
    <col min="11" max="11" width="20.42578125" style="8" customWidth="1"/>
    <col min="12" max="16384" width="11.42578125" style="47"/>
  </cols>
  <sheetData>
    <row r="1" spans="1:12" s="1" customFormat="1" ht="14.1" customHeight="1" x14ac:dyDescent="0.3">
      <c r="A1" s="2"/>
      <c r="B1" s="2"/>
      <c r="D1" s="2"/>
      <c r="E1" s="2"/>
      <c r="F1" s="2"/>
      <c r="H1" s="2"/>
      <c r="I1" s="2"/>
      <c r="J1" s="3"/>
      <c r="K1" s="2"/>
    </row>
    <row r="2" spans="1:12" s="1" customFormat="1" ht="20.25" x14ac:dyDescent="0.3">
      <c r="C2" s="82" t="s">
        <v>0</v>
      </c>
      <c r="D2" s="82"/>
      <c r="E2" s="82"/>
      <c r="F2" s="82"/>
      <c r="G2" s="82"/>
      <c r="H2" s="82"/>
      <c r="I2" s="82"/>
      <c r="J2" s="82"/>
      <c r="K2" s="83" t="s">
        <v>85</v>
      </c>
    </row>
    <row r="3" spans="1:12" s="1" customFormat="1" ht="20.25" x14ac:dyDescent="0.3">
      <c r="B3" s="4"/>
      <c r="C3" s="82" t="s">
        <v>1</v>
      </c>
      <c r="D3" s="82"/>
      <c r="E3" s="82"/>
      <c r="F3" s="82"/>
      <c r="G3" s="82"/>
      <c r="H3" s="82"/>
      <c r="I3" s="82"/>
      <c r="J3" s="82"/>
      <c r="K3" s="83"/>
      <c r="L3" s="83"/>
    </row>
    <row r="4" spans="1:12" s="1" customFormat="1" ht="20.25" x14ac:dyDescent="0.3">
      <c r="C4" s="84" t="s">
        <v>2</v>
      </c>
      <c r="D4" s="84"/>
      <c r="E4" s="84"/>
      <c r="F4" s="84"/>
      <c r="G4" s="84"/>
      <c r="H4" s="84"/>
      <c r="I4" s="84"/>
      <c r="J4" s="84"/>
      <c r="K4" s="83"/>
      <c r="L4" s="83"/>
    </row>
    <row r="5" spans="1:12" s="1" customFormat="1" ht="20.25" x14ac:dyDescent="0.3">
      <c r="A5" s="5"/>
      <c r="B5" s="5"/>
      <c r="C5" s="93" t="s">
        <v>3</v>
      </c>
      <c r="D5" s="93"/>
      <c r="E5" s="93"/>
      <c r="F5" s="93"/>
      <c r="G5" s="93"/>
      <c r="H5" s="93"/>
      <c r="I5" s="93"/>
      <c r="J5" s="93"/>
      <c r="K5" s="5"/>
    </row>
    <row r="6" spans="1:12" s="1" customFormat="1" ht="20.25" x14ac:dyDescent="0.3">
      <c r="A6" s="4"/>
      <c r="B6" s="4"/>
      <c r="C6" s="86" t="s">
        <v>84</v>
      </c>
      <c r="D6" s="86"/>
      <c r="E6" s="86"/>
      <c r="F6" s="86"/>
      <c r="G6" s="86"/>
      <c r="H6" s="86"/>
      <c r="I6" s="86"/>
      <c r="J6" s="86"/>
      <c r="K6" s="4"/>
    </row>
    <row r="7" spans="1:12" s="1" customFormat="1" ht="17.25" customHeight="1" x14ac:dyDescent="0.3">
      <c r="J7" s="3"/>
    </row>
    <row r="8" spans="1:12" s="1" customFormat="1" ht="26.25" customHeight="1" x14ac:dyDescent="0.3">
      <c r="A8" s="87" t="s">
        <v>4</v>
      </c>
      <c r="B8" s="87" t="s">
        <v>5</v>
      </c>
      <c r="C8" s="87" t="s">
        <v>6</v>
      </c>
      <c r="D8" s="56" t="s">
        <v>7</v>
      </c>
      <c r="E8" s="94" t="s">
        <v>13</v>
      </c>
      <c r="F8" s="87" t="s">
        <v>8</v>
      </c>
      <c r="G8" s="87" t="s">
        <v>9</v>
      </c>
      <c r="H8" s="89" t="s">
        <v>10</v>
      </c>
      <c r="I8" s="91" t="s">
        <v>11</v>
      </c>
      <c r="J8" s="14"/>
      <c r="K8" s="57"/>
    </row>
    <row r="9" spans="1:12" s="1" customFormat="1" ht="20.25" x14ac:dyDescent="0.3">
      <c r="A9" s="88"/>
      <c r="B9" s="88"/>
      <c r="C9" s="88"/>
      <c r="D9" s="55" t="s">
        <v>12</v>
      </c>
      <c r="E9" s="95"/>
      <c r="F9" s="88"/>
      <c r="G9" s="88"/>
      <c r="H9" s="90"/>
      <c r="I9" s="92"/>
      <c r="J9" s="14"/>
      <c r="K9" s="57"/>
    </row>
    <row r="10" spans="1:12" s="1" customFormat="1" ht="15.75" customHeight="1" x14ac:dyDescent="0.3">
      <c r="A10" s="52"/>
      <c r="B10" s="52"/>
      <c r="C10" s="52"/>
      <c r="D10" s="51"/>
      <c r="E10" s="53"/>
      <c r="F10" s="52"/>
      <c r="G10" s="52"/>
      <c r="H10" s="50"/>
      <c r="I10" s="54"/>
      <c r="J10" s="14"/>
      <c r="K10" s="57"/>
    </row>
    <row r="11" spans="1:12" s="8" customFormat="1" ht="15.75" x14ac:dyDescent="0.25">
      <c r="A11" s="57"/>
      <c r="B11" s="57"/>
      <c r="C11" s="60" t="s">
        <v>74</v>
      </c>
      <c r="D11" s="57"/>
      <c r="E11" s="57"/>
      <c r="F11" s="57"/>
      <c r="G11" s="57"/>
      <c r="H11" s="57"/>
      <c r="I11" s="57"/>
      <c r="J11" s="14"/>
      <c r="K11" s="57"/>
    </row>
    <row r="12" spans="1:12" s="8" customFormat="1" ht="15" x14ac:dyDescent="0.2">
      <c r="A12" s="57">
        <v>1</v>
      </c>
      <c r="B12" s="57">
        <v>18098827</v>
      </c>
      <c r="C12" s="61" t="s">
        <v>75</v>
      </c>
      <c r="D12" s="57" t="s">
        <v>14</v>
      </c>
      <c r="E12" s="57">
        <v>9832</v>
      </c>
      <c r="F12" s="57" t="s">
        <v>83</v>
      </c>
      <c r="G12" s="62">
        <f>900</f>
        <v>900</v>
      </c>
      <c r="H12" s="62">
        <f>G12*0.05</f>
        <v>45</v>
      </c>
      <c r="I12" s="62">
        <f>+G12-H12</f>
        <v>855</v>
      </c>
      <c r="J12" s="14"/>
      <c r="K12" s="57"/>
    </row>
    <row r="13" spans="1:12" s="8" customFormat="1" ht="15" x14ac:dyDescent="0.2">
      <c r="A13" s="57">
        <f>A12+1</f>
        <v>2</v>
      </c>
      <c r="B13" s="57">
        <v>67949010</v>
      </c>
      <c r="C13" s="61" t="s">
        <v>76</v>
      </c>
      <c r="D13" s="57" t="s">
        <v>15</v>
      </c>
      <c r="E13" s="57">
        <f>E12</f>
        <v>9832</v>
      </c>
      <c r="F13" s="57" t="str">
        <f>F12</f>
        <v>Julio</v>
      </c>
      <c r="G13" s="62">
        <f>G12</f>
        <v>900</v>
      </c>
      <c r="H13" s="62">
        <f t="shared" ref="H13:I17" si="0">H12</f>
        <v>45</v>
      </c>
      <c r="I13" s="62">
        <f t="shared" si="0"/>
        <v>855</v>
      </c>
      <c r="J13" s="14"/>
      <c r="K13" s="57"/>
    </row>
    <row r="14" spans="1:12" s="8" customFormat="1" ht="15" x14ac:dyDescent="0.2">
      <c r="A14" s="57">
        <f t="shared" ref="A14:A17" si="1">A13+1</f>
        <v>3</v>
      </c>
      <c r="B14" s="57">
        <v>72029188</v>
      </c>
      <c r="C14" s="61" t="s">
        <v>77</v>
      </c>
      <c r="D14" s="57" t="s">
        <v>17</v>
      </c>
      <c r="E14" s="57">
        <f t="shared" ref="E14:G17" si="2">E13</f>
        <v>9832</v>
      </c>
      <c r="F14" s="57" t="str">
        <f t="shared" si="2"/>
        <v>Julio</v>
      </c>
      <c r="G14" s="62">
        <f t="shared" si="2"/>
        <v>900</v>
      </c>
      <c r="H14" s="62">
        <f t="shared" si="0"/>
        <v>45</v>
      </c>
      <c r="I14" s="62">
        <f t="shared" si="0"/>
        <v>855</v>
      </c>
      <c r="J14" s="14"/>
      <c r="K14" s="57"/>
    </row>
    <row r="15" spans="1:12" s="8" customFormat="1" ht="15" x14ac:dyDescent="0.2">
      <c r="A15" s="57">
        <f t="shared" si="1"/>
        <v>4</v>
      </c>
      <c r="B15" s="57" t="s">
        <v>78</v>
      </c>
      <c r="C15" s="61" t="s">
        <v>79</v>
      </c>
      <c r="D15" s="57" t="s">
        <v>18</v>
      </c>
      <c r="E15" s="57">
        <f t="shared" si="2"/>
        <v>9832</v>
      </c>
      <c r="F15" s="57" t="str">
        <f t="shared" si="2"/>
        <v>Julio</v>
      </c>
      <c r="G15" s="62">
        <f t="shared" si="2"/>
        <v>900</v>
      </c>
      <c r="H15" s="62">
        <f t="shared" si="0"/>
        <v>45</v>
      </c>
      <c r="I15" s="62">
        <f t="shared" si="0"/>
        <v>855</v>
      </c>
      <c r="J15" s="14"/>
      <c r="K15" s="57"/>
    </row>
    <row r="16" spans="1:12" s="8" customFormat="1" ht="15" x14ac:dyDescent="0.2">
      <c r="A16" s="57">
        <f t="shared" si="1"/>
        <v>5</v>
      </c>
      <c r="B16" s="57">
        <v>103173560</v>
      </c>
      <c r="C16" s="61" t="s">
        <v>80</v>
      </c>
      <c r="D16" s="57" t="s">
        <v>19</v>
      </c>
      <c r="E16" s="57">
        <f t="shared" si="2"/>
        <v>9832</v>
      </c>
      <c r="F16" s="57" t="str">
        <f t="shared" si="2"/>
        <v>Julio</v>
      </c>
      <c r="G16" s="62">
        <f t="shared" si="2"/>
        <v>900</v>
      </c>
      <c r="H16" s="62">
        <f t="shared" si="0"/>
        <v>45</v>
      </c>
      <c r="I16" s="62">
        <f t="shared" si="0"/>
        <v>855</v>
      </c>
      <c r="J16" s="14"/>
      <c r="K16" s="57"/>
    </row>
    <row r="17" spans="1:11" s="8" customFormat="1" ht="15" x14ac:dyDescent="0.2">
      <c r="A17" s="57">
        <f t="shared" si="1"/>
        <v>6</v>
      </c>
      <c r="B17" s="57">
        <v>104270527</v>
      </c>
      <c r="C17" s="61" t="s">
        <v>81</v>
      </c>
      <c r="D17" s="57" t="s">
        <v>20</v>
      </c>
      <c r="E17" s="57">
        <f t="shared" si="2"/>
        <v>9832</v>
      </c>
      <c r="F17" s="57" t="str">
        <f t="shared" si="2"/>
        <v>Julio</v>
      </c>
      <c r="G17" s="62">
        <f t="shared" si="2"/>
        <v>900</v>
      </c>
      <c r="H17" s="62">
        <f t="shared" si="0"/>
        <v>45</v>
      </c>
      <c r="I17" s="62">
        <f t="shared" si="0"/>
        <v>855</v>
      </c>
      <c r="J17" s="14"/>
      <c r="K17" s="57"/>
    </row>
    <row r="18" spans="1:11" s="8" customFormat="1" ht="16.5" thickBot="1" x14ac:dyDescent="0.3">
      <c r="A18" s="57"/>
      <c r="B18" s="57"/>
      <c r="C18" s="58" t="s">
        <v>82</v>
      </c>
      <c r="D18" s="57"/>
      <c r="E18" s="57"/>
      <c r="F18" s="57"/>
      <c r="G18" s="63">
        <f>SUM(G12:G17)</f>
        <v>5400</v>
      </c>
      <c r="H18" s="63">
        <f>SUM(H12:H17)</f>
        <v>270</v>
      </c>
      <c r="I18" s="63">
        <f>SUM(I12:I17)</f>
        <v>5130</v>
      </c>
      <c r="J18" s="14"/>
      <c r="K18" s="57"/>
    </row>
    <row r="19" spans="1:11" s="8" customFormat="1" ht="16.5" thickTop="1" x14ac:dyDescent="0.25">
      <c r="A19" s="57"/>
      <c r="B19" s="57"/>
      <c r="C19" s="58"/>
      <c r="D19" s="57"/>
      <c r="E19" s="57"/>
      <c r="F19" s="57"/>
      <c r="G19" s="62"/>
      <c r="H19" s="62"/>
      <c r="I19" s="62"/>
      <c r="J19" s="14"/>
      <c r="K19" s="57"/>
    </row>
    <row r="20" spans="1:11" s="8" customFormat="1" ht="15.75" x14ac:dyDescent="0.25">
      <c r="A20" s="77"/>
      <c r="B20" s="77"/>
      <c r="C20" s="58"/>
      <c r="D20" s="77"/>
      <c r="E20" s="77"/>
      <c r="F20" s="77"/>
      <c r="G20" s="59"/>
      <c r="H20" s="59"/>
      <c r="I20" s="59"/>
      <c r="J20" s="78"/>
      <c r="K20" s="77"/>
    </row>
    <row r="21" spans="1:11" s="8" customFormat="1" ht="15.75" x14ac:dyDescent="0.25">
      <c r="A21" s="57"/>
      <c r="B21" s="57"/>
      <c r="C21" s="60" t="s">
        <v>86</v>
      </c>
      <c r="D21" s="57"/>
      <c r="E21" s="57"/>
      <c r="F21" s="57"/>
      <c r="G21" s="59"/>
      <c r="H21" s="59"/>
      <c r="I21" s="59"/>
      <c r="J21" s="14"/>
      <c r="K21" s="57"/>
    </row>
    <row r="22" spans="1:11" s="8" customFormat="1" ht="15" x14ac:dyDescent="0.2">
      <c r="A22" s="57">
        <f>A17+1</f>
        <v>7</v>
      </c>
      <c r="B22" s="57">
        <v>6991661</v>
      </c>
      <c r="C22" s="61" t="s">
        <v>87</v>
      </c>
      <c r="D22" s="57" t="s">
        <v>14</v>
      </c>
      <c r="E22" s="57">
        <v>9757</v>
      </c>
      <c r="F22" s="57" t="s">
        <v>83</v>
      </c>
      <c r="G22" s="62">
        <v>900</v>
      </c>
      <c r="H22" s="62">
        <f>G22*5%</f>
        <v>45</v>
      </c>
      <c r="I22" s="13">
        <f>+G22-H22</f>
        <v>855</v>
      </c>
      <c r="J22" s="64"/>
      <c r="K22" s="57"/>
    </row>
    <row r="23" spans="1:11" s="8" customFormat="1" ht="15" x14ac:dyDescent="0.2">
      <c r="A23" s="57">
        <f>A22+1</f>
        <v>8</v>
      </c>
      <c r="B23" s="57">
        <v>39916855</v>
      </c>
      <c r="C23" s="61" t="s">
        <v>88</v>
      </c>
      <c r="D23" s="57" t="s">
        <v>15</v>
      </c>
      <c r="E23" s="57">
        <f>E22</f>
        <v>9757</v>
      </c>
      <c r="F23" s="57" t="str">
        <f>F22</f>
        <v>Julio</v>
      </c>
      <c r="G23" s="62">
        <f>G22</f>
        <v>900</v>
      </c>
      <c r="H23" s="62">
        <f t="shared" ref="H23:H28" si="3">G23*5%</f>
        <v>45</v>
      </c>
      <c r="I23" s="13">
        <f t="shared" ref="I23:I28" si="4">+G23-H23</f>
        <v>855</v>
      </c>
      <c r="J23" s="14"/>
      <c r="K23" s="57"/>
    </row>
    <row r="24" spans="1:11" s="8" customFormat="1" ht="15" x14ac:dyDescent="0.2">
      <c r="A24" s="57">
        <f t="shared" ref="A24:A28" si="5">A23+1</f>
        <v>9</v>
      </c>
      <c r="B24" s="57">
        <v>42394155</v>
      </c>
      <c r="C24" s="61" t="s">
        <v>89</v>
      </c>
      <c r="D24" s="57" t="s">
        <v>16</v>
      </c>
      <c r="E24" s="57">
        <f t="shared" ref="E24:G28" si="6">E23</f>
        <v>9757</v>
      </c>
      <c r="F24" s="57" t="str">
        <f t="shared" si="6"/>
        <v>Julio</v>
      </c>
      <c r="G24" s="62">
        <f t="shared" si="6"/>
        <v>900</v>
      </c>
      <c r="H24" s="62">
        <f>G24*5%</f>
        <v>45</v>
      </c>
      <c r="I24" s="13">
        <f>+G24-H24</f>
        <v>855</v>
      </c>
      <c r="J24" s="57"/>
      <c r="K24" s="57"/>
    </row>
    <row r="25" spans="1:11" s="8" customFormat="1" ht="15" x14ac:dyDescent="0.2">
      <c r="A25" s="57">
        <f t="shared" si="5"/>
        <v>10</v>
      </c>
      <c r="B25" s="57">
        <v>50371304</v>
      </c>
      <c r="C25" s="61" t="s">
        <v>90</v>
      </c>
      <c r="D25" s="57" t="s">
        <v>17</v>
      </c>
      <c r="E25" s="57">
        <f t="shared" si="6"/>
        <v>9757</v>
      </c>
      <c r="F25" s="57" t="str">
        <f t="shared" si="6"/>
        <v>Julio</v>
      </c>
      <c r="G25" s="62">
        <f t="shared" si="6"/>
        <v>900</v>
      </c>
      <c r="H25" s="62">
        <f t="shared" si="3"/>
        <v>45</v>
      </c>
      <c r="I25" s="13">
        <f t="shared" si="4"/>
        <v>855</v>
      </c>
      <c r="J25" s="14"/>
      <c r="K25" s="57"/>
    </row>
    <row r="26" spans="1:11" s="8" customFormat="1" ht="15" x14ac:dyDescent="0.2">
      <c r="A26" s="57">
        <f t="shared" si="5"/>
        <v>11</v>
      </c>
      <c r="B26" s="57">
        <v>49667920</v>
      </c>
      <c r="C26" s="61" t="s">
        <v>91</v>
      </c>
      <c r="D26" s="57" t="s">
        <v>18</v>
      </c>
      <c r="E26" s="57">
        <f t="shared" si="6"/>
        <v>9757</v>
      </c>
      <c r="F26" s="57" t="str">
        <f t="shared" si="6"/>
        <v>Julio</v>
      </c>
      <c r="G26" s="62">
        <f t="shared" si="6"/>
        <v>900</v>
      </c>
      <c r="H26" s="62">
        <f t="shared" si="3"/>
        <v>45</v>
      </c>
      <c r="I26" s="13">
        <f t="shared" si="4"/>
        <v>855</v>
      </c>
      <c r="J26" s="14"/>
      <c r="K26" s="57"/>
    </row>
    <row r="27" spans="1:11" s="8" customFormat="1" ht="15" x14ac:dyDescent="0.2">
      <c r="A27" s="57">
        <f t="shared" si="5"/>
        <v>12</v>
      </c>
      <c r="B27" s="57">
        <v>26318156</v>
      </c>
      <c r="C27" s="61" t="s">
        <v>92</v>
      </c>
      <c r="D27" s="57" t="s">
        <v>19</v>
      </c>
      <c r="E27" s="57">
        <f t="shared" si="6"/>
        <v>9757</v>
      </c>
      <c r="F27" s="57" t="str">
        <f t="shared" si="6"/>
        <v>Julio</v>
      </c>
      <c r="G27" s="62">
        <f t="shared" si="6"/>
        <v>900</v>
      </c>
      <c r="H27" s="62">
        <f t="shared" si="3"/>
        <v>45</v>
      </c>
      <c r="I27" s="13">
        <f t="shared" si="4"/>
        <v>855</v>
      </c>
      <c r="J27" s="14"/>
      <c r="K27" s="57"/>
    </row>
    <row r="28" spans="1:11" s="8" customFormat="1" ht="15" x14ac:dyDescent="0.2">
      <c r="A28" s="57">
        <f t="shared" si="5"/>
        <v>13</v>
      </c>
      <c r="B28" s="57">
        <v>11327480</v>
      </c>
      <c r="C28" s="61" t="s">
        <v>93</v>
      </c>
      <c r="D28" s="57" t="s">
        <v>20</v>
      </c>
      <c r="E28" s="57">
        <f t="shared" si="6"/>
        <v>9757</v>
      </c>
      <c r="F28" s="57" t="str">
        <f t="shared" si="6"/>
        <v>Julio</v>
      </c>
      <c r="G28" s="62">
        <f t="shared" si="6"/>
        <v>900</v>
      </c>
      <c r="H28" s="62">
        <f t="shared" si="3"/>
        <v>45</v>
      </c>
      <c r="I28" s="13">
        <f t="shared" si="4"/>
        <v>855</v>
      </c>
      <c r="J28" s="14"/>
      <c r="K28" s="57"/>
    </row>
    <row r="29" spans="1:11" s="8" customFormat="1" ht="16.5" thickBot="1" x14ac:dyDescent="0.3">
      <c r="A29" s="57"/>
      <c r="B29" s="57"/>
      <c r="C29" s="58" t="s">
        <v>94</v>
      </c>
      <c r="D29" s="57"/>
      <c r="E29" s="57"/>
      <c r="F29" s="57"/>
      <c r="G29" s="63">
        <f>SUM(G22:G28)</f>
        <v>6300</v>
      </c>
      <c r="H29" s="63">
        <f>SUM(H22:H28)</f>
        <v>315</v>
      </c>
      <c r="I29" s="63">
        <f>SUM(I22:I28)</f>
        <v>5985</v>
      </c>
      <c r="J29" s="14"/>
      <c r="K29" s="57"/>
    </row>
    <row r="30" spans="1:11" s="8" customFormat="1" ht="16.5" thickTop="1" x14ac:dyDescent="0.25">
      <c r="A30" s="57"/>
      <c r="B30" s="57"/>
      <c r="C30" s="58"/>
      <c r="D30" s="57"/>
      <c r="E30" s="57"/>
      <c r="F30" s="57"/>
      <c r="G30" s="59"/>
      <c r="H30" s="59"/>
      <c r="I30" s="59"/>
      <c r="J30" s="14"/>
      <c r="K30" s="57"/>
    </row>
    <row r="31" spans="1:11" s="8" customFormat="1" ht="15.75" x14ac:dyDescent="0.25">
      <c r="A31" s="57"/>
      <c r="B31" s="57"/>
      <c r="C31" s="58"/>
      <c r="D31" s="57"/>
      <c r="E31" s="57"/>
      <c r="F31" s="57"/>
      <c r="G31" s="59"/>
      <c r="H31" s="59"/>
      <c r="I31" s="59"/>
      <c r="J31" s="14"/>
      <c r="K31" s="57"/>
    </row>
    <row r="32" spans="1:11" s="8" customFormat="1" ht="15.75" x14ac:dyDescent="0.25">
      <c r="A32" s="57"/>
      <c r="B32" s="57"/>
      <c r="C32" s="60" t="s">
        <v>95</v>
      </c>
      <c r="D32" s="57"/>
      <c r="E32" s="57"/>
      <c r="F32" s="57"/>
      <c r="G32" s="57"/>
      <c r="H32" s="57"/>
      <c r="I32" s="57"/>
      <c r="J32" s="14"/>
      <c r="K32" s="57"/>
    </row>
    <row r="33" spans="1:11" s="8" customFormat="1" ht="15" x14ac:dyDescent="0.2">
      <c r="A33" s="57">
        <f>A28+1</f>
        <v>14</v>
      </c>
      <c r="B33" s="64">
        <v>72154977</v>
      </c>
      <c r="C33" s="61" t="s">
        <v>96</v>
      </c>
      <c r="D33" s="11" t="s">
        <v>14</v>
      </c>
      <c r="E33" s="57">
        <v>9804</v>
      </c>
      <c r="F33" s="57" t="s">
        <v>83</v>
      </c>
      <c r="G33" s="62">
        <v>900</v>
      </c>
      <c r="H33" s="62">
        <f t="shared" ref="H33:H39" si="7">G33*5%</f>
        <v>45</v>
      </c>
      <c r="I33" s="13">
        <f t="shared" ref="I33:I39" si="8">+G33-H33</f>
        <v>855</v>
      </c>
      <c r="J33" s="64"/>
      <c r="K33" s="57"/>
    </row>
    <row r="34" spans="1:11" s="8" customFormat="1" ht="15" x14ac:dyDescent="0.2">
      <c r="A34" s="57">
        <f t="shared" ref="A34:A39" si="9">A33+1</f>
        <v>15</v>
      </c>
      <c r="B34" s="57">
        <v>58905480</v>
      </c>
      <c r="C34" s="61" t="s">
        <v>97</v>
      </c>
      <c r="D34" s="57" t="s">
        <v>15</v>
      </c>
      <c r="E34" s="57">
        <f>E33</f>
        <v>9804</v>
      </c>
      <c r="F34" s="57" t="str">
        <f>F33</f>
        <v>Julio</v>
      </c>
      <c r="G34" s="62">
        <v>900</v>
      </c>
      <c r="H34" s="62">
        <f>G34*5%</f>
        <v>45</v>
      </c>
      <c r="I34" s="13">
        <f>+G34-H34</f>
        <v>855</v>
      </c>
      <c r="J34" s="14"/>
      <c r="K34" s="57"/>
    </row>
    <row r="35" spans="1:11" s="8" customFormat="1" ht="15" x14ac:dyDescent="0.2">
      <c r="A35" s="57">
        <f t="shared" si="9"/>
        <v>16</v>
      </c>
      <c r="B35" s="57">
        <v>99677601</v>
      </c>
      <c r="C35" s="61" t="s">
        <v>98</v>
      </c>
      <c r="D35" s="57" t="s">
        <v>16</v>
      </c>
      <c r="E35" s="57">
        <f>E33</f>
        <v>9804</v>
      </c>
      <c r="F35" s="57" t="str">
        <f>F33</f>
        <v>Julio</v>
      </c>
      <c r="G35" s="62">
        <v>900</v>
      </c>
      <c r="H35" s="62">
        <f t="shared" si="7"/>
        <v>45</v>
      </c>
      <c r="I35" s="13">
        <f t="shared" si="8"/>
        <v>855</v>
      </c>
      <c r="J35" s="14"/>
      <c r="K35" s="57"/>
    </row>
    <row r="36" spans="1:11" s="8" customFormat="1" ht="15" x14ac:dyDescent="0.2">
      <c r="A36" s="57">
        <f t="shared" si="9"/>
        <v>17</v>
      </c>
      <c r="B36" s="57">
        <v>78708885</v>
      </c>
      <c r="C36" s="61" t="s">
        <v>99</v>
      </c>
      <c r="D36" s="57" t="s">
        <v>17</v>
      </c>
      <c r="E36" s="57">
        <f>E33</f>
        <v>9804</v>
      </c>
      <c r="F36" s="57" t="str">
        <f>F33</f>
        <v>Julio</v>
      </c>
      <c r="G36" s="62">
        <v>900</v>
      </c>
      <c r="H36" s="62">
        <f t="shared" si="7"/>
        <v>45</v>
      </c>
      <c r="I36" s="13">
        <f t="shared" si="8"/>
        <v>855</v>
      </c>
      <c r="J36" s="14"/>
      <c r="K36" s="57"/>
    </row>
    <row r="37" spans="1:11" s="8" customFormat="1" ht="15" x14ac:dyDescent="0.2">
      <c r="A37" s="57">
        <f t="shared" si="9"/>
        <v>18</v>
      </c>
      <c r="B37" s="57">
        <v>90452968</v>
      </c>
      <c r="C37" s="61" t="s">
        <v>100</v>
      </c>
      <c r="D37" s="57" t="s">
        <v>18</v>
      </c>
      <c r="E37" s="57">
        <f>E33</f>
        <v>9804</v>
      </c>
      <c r="F37" s="57" t="str">
        <f>F33</f>
        <v>Julio</v>
      </c>
      <c r="G37" s="62">
        <v>900</v>
      </c>
      <c r="H37" s="62">
        <f t="shared" si="7"/>
        <v>45</v>
      </c>
      <c r="I37" s="13">
        <f t="shared" si="8"/>
        <v>855</v>
      </c>
      <c r="J37" s="14"/>
      <c r="K37" s="57"/>
    </row>
    <row r="38" spans="1:11" s="8" customFormat="1" ht="15" x14ac:dyDescent="0.2">
      <c r="A38" s="57">
        <f t="shared" si="9"/>
        <v>19</v>
      </c>
      <c r="B38" s="57">
        <v>7030789</v>
      </c>
      <c r="C38" s="61" t="s">
        <v>101</v>
      </c>
      <c r="D38" s="57" t="s">
        <v>19</v>
      </c>
      <c r="E38" s="57">
        <f>E33</f>
        <v>9804</v>
      </c>
      <c r="F38" s="57" t="str">
        <f>F33</f>
        <v>Julio</v>
      </c>
      <c r="G38" s="62">
        <v>900</v>
      </c>
      <c r="H38" s="62">
        <f t="shared" si="7"/>
        <v>45</v>
      </c>
      <c r="I38" s="13">
        <f t="shared" si="8"/>
        <v>855</v>
      </c>
      <c r="J38" s="14"/>
      <c r="K38" s="57"/>
    </row>
    <row r="39" spans="1:11" s="8" customFormat="1" ht="15" x14ac:dyDescent="0.2">
      <c r="A39" s="57">
        <f t="shared" si="9"/>
        <v>20</v>
      </c>
      <c r="B39" s="57">
        <v>37208691</v>
      </c>
      <c r="C39" s="61" t="s">
        <v>102</v>
      </c>
      <c r="D39" s="57" t="s">
        <v>20</v>
      </c>
      <c r="E39" s="57">
        <f>E33</f>
        <v>9804</v>
      </c>
      <c r="F39" s="57" t="str">
        <f>F33</f>
        <v>Julio</v>
      </c>
      <c r="G39" s="62">
        <v>900</v>
      </c>
      <c r="H39" s="62">
        <f t="shared" si="7"/>
        <v>45</v>
      </c>
      <c r="I39" s="13">
        <f t="shared" si="8"/>
        <v>855</v>
      </c>
      <c r="J39" s="14"/>
      <c r="K39" s="57"/>
    </row>
    <row r="40" spans="1:11" s="8" customFormat="1" ht="16.5" thickBot="1" x14ac:dyDescent="0.3">
      <c r="A40" s="57"/>
      <c r="B40" s="57"/>
      <c r="C40" s="58" t="s">
        <v>94</v>
      </c>
      <c r="D40" s="57"/>
      <c r="E40" s="57"/>
      <c r="F40" s="57"/>
      <c r="G40" s="63">
        <f>SUM(G33:G39)</f>
        <v>6300</v>
      </c>
      <c r="H40" s="63">
        <f>SUM(H33:H39)</f>
        <v>315</v>
      </c>
      <c r="I40" s="63">
        <f>SUM(I33:I39)</f>
        <v>5985</v>
      </c>
      <c r="J40" s="14"/>
      <c r="K40" s="57"/>
    </row>
    <row r="41" spans="1:11" s="8" customFormat="1" ht="16.5" thickTop="1" x14ac:dyDescent="0.25">
      <c r="A41" s="57"/>
      <c r="B41" s="57"/>
      <c r="C41" s="58"/>
      <c r="D41" s="57"/>
      <c r="E41" s="57"/>
      <c r="F41" s="57"/>
      <c r="G41" s="59"/>
      <c r="H41" s="59"/>
      <c r="I41" s="59"/>
      <c r="J41" s="14"/>
      <c r="K41" s="57"/>
    </row>
    <row r="42" spans="1:11" s="2" customFormat="1" ht="15.75" customHeight="1" x14ac:dyDescent="0.3">
      <c r="A42" s="68"/>
      <c r="B42" s="68"/>
      <c r="C42" s="68"/>
      <c r="D42" s="67"/>
      <c r="E42" s="69"/>
      <c r="F42" s="68"/>
      <c r="G42" s="68"/>
      <c r="H42" s="70"/>
      <c r="I42" s="71"/>
      <c r="J42" s="36"/>
      <c r="K42" s="67"/>
    </row>
    <row r="43" spans="1:11" s="8" customFormat="1" ht="15.75" x14ac:dyDescent="0.25">
      <c r="A43" s="57"/>
      <c r="B43" s="57"/>
      <c r="C43" s="60" t="s">
        <v>54</v>
      </c>
      <c r="D43" s="57"/>
      <c r="E43" s="57"/>
      <c r="F43" s="57"/>
      <c r="G43" s="57"/>
      <c r="H43" s="57"/>
      <c r="I43" s="57"/>
      <c r="J43" s="14"/>
      <c r="K43" s="57"/>
    </row>
    <row r="44" spans="1:11" s="8" customFormat="1" ht="15" x14ac:dyDescent="0.2">
      <c r="A44" s="57">
        <f>A39+1</f>
        <v>21</v>
      </c>
      <c r="B44" s="64">
        <v>68655150</v>
      </c>
      <c r="C44" s="61" t="s">
        <v>55</v>
      </c>
      <c r="D44" s="57" t="s">
        <v>14</v>
      </c>
      <c r="E44" s="57">
        <v>9778</v>
      </c>
      <c r="F44" s="57" t="s">
        <v>83</v>
      </c>
      <c r="G44" s="62">
        <v>900</v>
      </c>
      <c r="H44" s="62">
        <f>G44*5%</f>
        <v>45</v>
      </c>
      <c r="I44" s="13">
        <f>+G44-H44</f>
        <v>855</v>
      </c>
      <c r="J44" s="64"/>
      <c r="K44" s="57"/>
    </row>
    <row r="45" spans="1:11" s="8" customFormat="1" ht="15" x14ac:dyDescent="0.2">
      <c r="A45" s="57">
        <f t="shared" ref="A45:A49" si="10">A44+1</f>
        <v>22</v>
      </c>
      <c r="B45" s="57">
        <v>81337876</v>
      </c>
      <c r="C45" s="61" t="s">
        <v>56</v>
      </c>
      <c r="D45" s="57" t="s">
        <v>15</v>
      </c>
      <c r="E45" s="57">
        <f>E44</f>
        <v>9778</v>
      </c>
      <c r="F45" s="57" t="str">
        <f>F44</f>
        <v>Julio</v>
      </c>
      <c r="G45" s="62">
        <f>G44</f>
        <v>900</v>
      </c>
      <c r="H45" s="62">
        <f t="shared" ref="H45:H49" si="11">G45*5%</f>
        <v>45</v>
      </c>
      <c r="I45" s="13">
        <f t="shared" ref="I45:I49" si="12">+G45-H45</f>
        <v>855</v>
      </c>
      <c r="J45" s="14"/>
      <c r="K45" s="57"/>
    </row>
    <row r="46" spans="1:11" s="8" customFormat="1" ht="15" x14ac:dyDescent="0.2">
      <c r="A46" s="57">
        <f t="shared" si="10"/>
        <v>23</v>
      </c>
      <c r="B46" s="57">
        <v>43571247</v>
      </c>
      <c r="C46" s="61" t="s">
        <v>57</v>
      </c>
      <c r="D46" s="57" t="s">
        <v>17</v>
      </c>
      <c r="E46" s="57">
        <f>E44</f>
        <v>9778</v>
      </c>
      <c r="F46" s="57" t="str">
        <f>F44</f>
        <v>Julio</v>
      </c>
      <c r="G46" s="62">
        <f>G45</f>
        <v>900</v>
      </c>
      <c r="H46" s="62">
        <f t="shared" si="11"/>
        <v>45</v>
      </c>
      <c r="I46" s="13">
        <f t="shared" si="12"/>
        <v>855</v>
      </c>
      <c r="J46" s="14"/>
      <c r="K46" s="57"/>
    </row>
    <row r="47" spans="1:11" s="8" customFormat="1" ht="15" x14ac:dyDescent="0.2">
      <c r="A47" s="57">
        <f t="shared" si="10"/>
        <v>24</v>
      </c>
      <c r="B47" s="57">
        <v>68449364</v>
      </c>
      <c r="C47" s="61" t="s">
        <v>58</v>
      </c>
      <c r="D47" s="57" t="s">
        <v>18</v>
      </c>
      <c r="E47" s="57">
        <f>E44</f>
        <v>9778</v>
      </c>
      <c r="F47" s="57" t="str">
        <f>F44</f>
        <v>Julio</v>
      </c>
      <c r="G47" s="62">
        <f>G46</f>
        <v>900</v>
      </c>
      <c r="H47" s="62">
        <f t="shared" si="11"/>
        <v>45</v>
      </c>
      <c r="I47" s="13">
        <f t="shared" si="12"/>
        <v>855</v>
      </c>
      <c r="J47" s="14"/>
      <c r="K47" s="57"/>
    </row>
    <row r="48" spans="1:11" s="8" customFormat="1" ht="15" x14ac:dyDescent="0.2">
      <c r="A48" s="57">
        <f t="shared" si="10"/>
        <v>25</v>
      </c>
      <c r="B48" s="57">
        <v>63501716</v>
      </c>
      <c r="C48" s="61" t="s">
        <v>59</v>
      </c>
      <c r="D48" s="57" t="s">
        <v>60</v>
      </c>
      <c r="E48" s="57">
        <f>E44</f>
        <v>9778</v>
      </c>
      <c r="F48" s="57" t="str">
        <f>F44</f>
        <v>Julio</v>
      </c>
      <c r="G48" s="62">
        <f>G47</f>
        <v>900</v>
      </c>
      <c r="H48" s="62">
        <f t="shared" si="11"/>
        <v>45</v>
      </c>
      <c r="I48" s="13">
        <f t="shared" si="12"/>
        <v>855</v>
      </c>
      <c r="J48" s="14"/>
      <c r="K48" s="57"/>
    </row>
    <row r="49" spans="1:14" s="8" customFormat="1" ht="15" x14ac:dyDescent="0.2">
      <c r="A49" s="57">
        <f t="shared" si="10"/>
        <v>26</v>
      </c>
      <c r="B49" s="57">
        <v>83199144</v>
      </c>
      <c r="C49" s="61" t="s">
        <v>61</v>
      </c>
      <c r="D49" s="57" t="s">
        <v>20</v>
      </c>
      <c r="E49" s="57">
        <f>E44</f>
        <v>9778</v>
      </c>
      <c r="F49" s="57" t="str">
        <f>F44</f>
        <v>Julio</v>
      </c>
      <c r="G49" s="62">
        <f>G48</f>
        <v>900</v>
      </c>
      <c r="H49" s="62">
        <f t="shared" si="11"/>
        <v>45</v>
      </c>
      <c r="I49" s="13">
        <f t="shared" si="12"/>
        <v>855</v>
      </c>
      <c r="J49" s="14"/>
      <c r="K49" s="57"/>
    </row>
    <row r="50" spans="1:14" s="8" customFormat="1" ht="16.5" thickBot="1" x14ac:dyDescent="0.3">
      <c r="A50" s="57"/>
      <c r="B50" s="57"/>
      <c r="C50" s="58" t="s">
        <v>62</v>
      </c>
      <c r="D50" s="57"/>
      <c r="E50" s="57"/>
      <c r="F50" s="57"/>
      <c r="G50" s="63">
        <f>SUM(G44:G49)</f>
        <v>5400</v>
      </c>
      <c r="H50" s="63">
        <f>SUM(H44:H49)</f>
        <v>270</v>
      </c>
      <c r="I50" s="63">
        <f>SUM(I44:I49)</f>
        <v>5130</v>
      </c>
      <c r="J50" s="14"/>
      <c r="K50" s="57"/>
    </row>
    <row r="51" spans="1:14" s="8" customFormat="1" ht="16.5" thickTop="1" x14ac:dyDescent="0.25">
      <c r="A51" s="57"/>
      <c r="B51" s="57"/>
      <c r="C51" s="58"/>
      <c r="D51" s="57"/>
      <c r="E51" s="57"/>
      <c r="F51" s="57"/>
      <c r="G51" s="59"/>
      <c r="H51" s="59"/>
      <c r="I51" s="59"/>
      <c r="J51" s="14"/>
      <c r="K51" s="57"/>
    </row>
    <row r="52" spans="1:14" s="8" customFormat="1" ht="15.75" x14ac:dyDescent="0.25">
      <c r="A52" s="57"/>
      <c r="B52" s="57"/>
      <c r="C52" s="58"/>
      <c r="D52" s="57"/>
      <c r="E52" s="57"/>
      <c r="F52" s="57"/>
      <c r="G52" s="59"/>
      <c r="H52" s="59"/>
      <c r="I52" s="59"/>
      <c r="J52" s="14"/>
      <c r="K52" s="57"/>
    </row>
    <row r="53" spans="1:14" s="8" customFormat="1" ht="15.75" x14ac:dyDescent="0.25">
      <c r="A53" s="57"/>
      <c r="B53" s="57"/>
      <c r="C53" s="60" t="s">
        <v>103</v>
      </c>
      <c r="D53" s="57"/>
      <c r="E53" s="57"/>
      <c r="F53" s="57"/>
      <c r="G53" s="59"/>
      <c r="H53" s="59"/>
      <c r="I53" s="59"/>
      <c r="J53" s="14"/>
      <c r="K53" s="57"/>
    </row>
    <row r="54" spans="1:14" s="8" customFormat="1" ht="15" x14ac:dyDescent="0.2">
      <c r="A54" s="57">
        <f>A49+1</f>
        <v>27</v>
      </c>
      <c r="B54" s="57">
        <v>35745649</v>
      </c>
      <c r="C54" s="61" t="s">
        <v>104</v>
      </c>
      <c r="D54" s="57" t="s">
        <v>14</v>
      </c>
      <c r="E54" s="57">
        <v>9792</v>
      </c>
      <c r="F54" s="57" t="s">
        <v>83</v>
      </c>
      <c r="G54" s="62">
        <v>900</v>
      </c>
      <c r="H54" s="62">
        <f>G54*5%</f>
        <v>45</v>
      </c>
      <c r="I54" s="62">
        <f>G54-H54</f>
        <v>855</v>
      </c>
      <c r="J54" s="57"/>
      <c r="K54" s="57"/>
    </row>
    <row r="55" spans="1:14" s="8" customFormat="1" ht="15" x14ac:dyDescent="0.2">
      <c r="A55" s="57">
        <f>A54+1</f>
        <v>28</v>
      </c>
      <c r="B55" s="57">
        <v>27733165</v>
      </c>
      <c r="C55" s="61" t="s">
        <v>105</v>
      </c>
      <c r="D55" s="57" t="s">
        <v>16</v>
      </c>
      <c r="E55" s="57">
        <f t="shared" ref="E55:E59" si="13">E54</f>
        <v>9792</v>
      </c>
      <c r="F55" s="57" t="str">
        <f>F54</f>
        <v>Julio</v>
      </c>
      <c r="G55" s="62">
        <v>900</v>
      </c>
      <c r="H55" s="62">
        <f t="shared" ref="H55:H59" si="14">G55*5%</f>
        <v>45</v>
      </c>
      <c r="I55" s="62">
        <f t="shared" ref="I55:I59" si="15">G55-H55</f>
        <v>855</v>
      </c>
      <c r="J55" s="62"/>
      <c r="K55" s="57"/>
    </row>
    <row r="56" spans="1:14" s="8" customFormat="1" ht="15" x14ac:dyDescent="0.2">
      <c r="A56" s="57">
        <f t="shared" ref="A56:A59" si="16">A55+1</f>
        <v>29</v>
      </c>
      <c r="B56" s="57">
        <v>23359188</v>
      </c>
      <c r="C56" s="61" t="s">
        <v>106</v>
      </c>
      <c r="D56" s="57" t="s">
        <v>17</v>
      </c>
      <c r="E56" s="57">
        <f t="shared" si="13"/>
        <v>9792</v>
      </c>
      <c r="F56" s="57" t="str">
        <f>F55</f>
        <v>Julio</v>
      </c>
      <c r="G56" s="62">
        <v>900</v>
      </c>
      <c r="H56" s="62">
        <f t="shared" si="14"/>
        <v>45</v>
      </c>
      <c r="I56" s="62">
        <f t="shared" si="15"/>
        <v>855</v>
      </c>
      <c r="J56" s="62"/>
      <c r="K56" s="57"/>
    </row>
    <row r="57" spans="1:14" s="8" customFormat="1" ht="15" x14ac:dyDescent="0.2">
      <c r="A57" s="57">
        <f t="shared" si="16"/>
        <v>30</v>
      </c>
      <c r="B57" s="57">
        <v>39718182</v>
      </c>
      <c r="C57" s="79" t="s">
        <v>107</v>
      </c>
      <c r="D57" s="57" t="s">
        <v>18</v>
      </c>
      <c r="E57" s="57">
        <f t="shared" si="13"/>
        <v>9792</v>
      </c>
      <c r="F57" s="57" t="str">
        <f>F54</f>
        <v>Julio</v>
      </c>
      <c r="G57" s="62">
        <v>900</v>
      </c>
      <c r="H57" s="62">
        <f t="shared" si="14"/>
        <v>45</v>
      </c>
      <c r="I57" s="62">
        <f t="shared" si="15"/>
        <v>855</v>
      </c>
      <c r="J57" s="62"/>
      <c r="K57" s="57"/>
    </row>
    <row r="58" spans="1:14" s="8" customFormat="1" ht="15" x14ac:dyDescent="0.2">
      <c r="A58" s="57">
        <f t="shared" si="16"/>
        <v>31</v>
      </c>
      <c r="B58" s="57">
        <v>35744359</v>
      </c>
      <c r="C58" s="61" t="s">
        <v>108</v>
      </c>
      <c r="D58" s="57" t="s">
        <v>19</v>
      </c>
      <c r="E58" s="57">
        <f t="shared" si="13"/>
        <v>9792</v>
      </c>
      <c r="F58" s="57" t="str">
        <f>F54</f>
        <v>Julio</v>
      </c>
      <c r="G58" s="62">
        <v>900</v>
      </c>
      <c r="H58" s="62">
        <f t="shared" si="14"/>
        <v>45</v>
      </c>
      <c r="I58" s="62">
        <f t="shared" si="15"/>
        <v>855</v>
      </c>
      <c r="J58" s="62"/>
      <c r="K58" s="57"/>
    </row>
    <row r="59" spans="1:14" s="8" customFormat="1" ht="15" x14ac:dyDescent="0.2">
      <c r="A59" s="57">
        <f t="shared" si="16"/>
        <v>32</v>
      </c>
      <c r="B59" s="57">
        <v>35169168</v>
      </c>
      <c r="C59" s="61" t="s">
        <v>109</v>
      </c>
      <c r="D59" s="57" t="s">
        <v>20</v>
      </c>
      <c r="E59" s="57">
        <f t="shared" si="13"/>
        <v>9792</v>
      </c>
      <c r="F59" s="57" t="str">
        <f>F54</f>
        <v>Julio</v>
      </c>
      <c r="G59" s="62">
        <v>900</v>
      </c>
      <c r="H59" s="62">
        <f t="shared" si="14"/>
        <v>45</v>
      </c>
      <c r="I59" s="62">
        <f t="shared" si="15"/>
        <v>855</v>
      </c>
      <c r="J59" s="62"/>
      <c r="K59" s="57"/>
    </row>
    <row r="60" spans="1:14" s="8" customFormat="1" ht="16.5" thickBot="1" x14ac:dyDescent="0.3">
      <c r="A60" s="57"/>
      <c r="B60" s="57"/>
      <c r="C60" s="58" t="s">
        <v>110</v>
      </c>
      <c r="D60" s="57"/>
      <c r="E60" s="57"/>
      <c r="F60" s="57"/>
      <c r="G60" s="65">
        <f>SUM(G54:G59)</f>
        <v>5400</v>
      </c>
      <c r="H60" s="65">
        <f>SUM(H54:H59)</f>
        <v>270</v>
      </c>
      <c r="I60" s="65">
        <f>SUM(I54:I59)</f>
        <v>5130</v>
      </c>
      <c r="J60" s="14"/>
      <c r="K60" s="57"/>
    </row>
    <row r="61" spans="1:14" s="8" customFormat="1" ht="16.5" thickTop="1" x14ac:dyDescent="0.25">
      <c r="A61" s="57"/>
      <c r="B61" s="57"/>
      <c r="C61" s="58"/>
      <c r="D61" s="57"/>
      <c r="E61" s="57"/>
      <c r="F61" s="57"/>
      <c r="G61" s="59"/>
      <c r="H61" s="59"/>
      <c r="I61" s="59"/>
      <c r="J61" s="14"/>
      <c r="K61" s="57"/>
    </row>
    <row r="62" spans="1:14" s="6" customFormat="1" ht="15.75" x14ac:dyDescent="0.25">
      <c r="A62" s="7"/>
      <c r="B62" s="7"/>
      <c r="C62" s="15"/>
      <c r="D62" s="7"/>
      <c r="E62" s="7"/>
      <c r="F62" s="7"/>
      <c r="G62" s="16"/>
      <c r="H62" s="16"/>
      <c r="I62" s="16"/>
      <c r="J62" s="18"/>
      <c r="K62" s="7"/>
      <c r="L62" s="8"/>
      <c r="M62" s="8"/>
      <c r="N62" s="8"/>
    </row>
    <row r="63" spans="1:14" s="6" customFormat="1" ht="15.75" x14ac:dyDescent="0.25">
      <c r="A63" s="7"/>
      <c r="B63" s="7"/>
      <c r="C63" s="17" t="s">
        <v>26</v>
      </c>
      <c r="D63" s="7"/>
      <c r="E63" s="7"/>
      <c r="F63" s="16"/>
      <c r="G63" s="16"/>
      <c r="H63" s="16"/>
      <c r="I63" s="7"/>
      <c r="J63" s="18"/>
      <c r="K63" s="7"/>
    </row>
    <row r="64" spans="1:14" s="6" customFormat="1" ht="15.75" customHeight="1" x14ac:dyDescent="0.2">
      <c r="A64" s="57">
        <f>A59+1</f>
        <v>33</v>
      </c>
      <c r="B64" s="9">
        <v>61091944</v>
      </c>
      <c r="C64" s="10" t="s">
        <v>30</v>
      </c>
      <c r="D64" s="49" t="s">
        <v>14</v>
      </c>
      <c r="E64" s="7">
        <v>9705</v>
      </c>
      <c r="F64" s="7" t="s">
        <v>83</v>
      </c>
      <c r="G64" s="12">
        <v>900</v>
      </c>
      <c r="H64" s="12">
        <f>G64*5%</f>
        <v>45</v>
      </c>
      <c r="I64" s="12">
        <f>G64-H64</f>
        <v>855</v>
      </c>
      <c r="J64" s="9"/>
      <c r="K64" s="9"/>
    </row>
    <row r="65" spans="1:11" s="6" customFormat="1" ht="15" x14ac:dyDescent="0.2">
      <c r="A65" s="57">
        <f t="shared" ref="A65:A67" si="17">A64+1</f>
        <v>34</v>
      </c>
      <c r="B65" s="7">
        <v>84646977</v>
      </c>
      <c r="C65" s="10" t="s">
        <v>31</v>
      </c>
      <c r="D65" s="7" t="s">
        <v>15</v>
      </c>
      <c r="E65" s="7">
        <f>E64</f>
        <v>9705</v>
      </c>
      <c r="F65" s="7" t="str">
        <f>F64</f>
        <v>Julio</v>
      </c>
      <c r="G65" s="12">
        <v>900</v>
      </c>
      <c r="H65" s="12">
        <f t="shared" ref="H65:H70" si="18">G65*5%</f>
        <v>45</v>
      </c>
      <c r="I65" s="12">
        <f t="shared" ref="I65:I70" si="19">G65-H65</f>
        <v>855</v>
      </c>
      <c r="J65" s="14"/>
      <c r="K65" s="7"/>
    </row>
    <row r="66" spans="1:11" s="6" customFormat="1" ht="15" x14ac:dyDescent="0.2">
      <c r="A66" s="57">
        <f t="shared" si="17"/>
        <v>35</v>
      </c>
      <c r="B66" s="7">
        <v>5344069</v>
      </c>
      <c r="C66" s="10" t="s">
        <v>32</v>
      </c>
      <c r="D66" s="7" t="s">
        <v>16</v>
      </c>
      <c r="E66" s="7">
        <f t="shared" ref="E66:F70" si="20">E65</f>
        <v>9705</v>
      </c>
      <c r="F66" s="7" t="str">
        <f>F65</f>
        <v>Julio</v>
      </c>
      <c r="G66" s="12">
        <v>900</v>
      </c>
      <c r="H66" s="12">
        <f t="shared" ref="H66:H69" si="21">G66*5%</f>
        <v>45</v>
      </c>
      <c r="I66" s="12">
        <f t="shared" ref="I66:I69" si="22">G66-H66</f>
        <v>855</v>
      </c>
      <c r="J66" s="14"/>
      <c r="K66" s="7"/>
    </row>
    <row r="67" spans="1:11" s="6" customFormat="1" ht="15" x14ac:dyDescent="0.2">
      <c r="A67" s="57">
        <f t="shared" si="17"/>
        <v>36</v>
      </c>
      <c r="B67" s="57">
        <v>33600651</v>
      </c>
      <c r="C67" s="61" t="s">
        <v>36</v>
      </c>
      <c r="D67" s="57" t="s">
        <v>17</v>
      </c>
      <c r="E67" s="57">
        <f>E66</f>
        <v>9705</v>
      </c>
      <c r="F67" s="57" t="str">
        <f>F66</f>
        <v>Julio</v>
      </c>
      <c r="G67" s="62">
        <v>900</v>
      </c>
      <c r="H67" s="62">
        <f t="shared" si="21"/>
        <v>45</v>
      </c>
      <c r="I67" s="62">
        <f t="shared" si="22"/>
        <v>855</v>
      </c>
      <c r="J67" s="14"/>
      <c r="K67" s="57"/>
    </row>
    <row r="68" spans="1:11" s="6" customFormat="1" ht="15" x14ac:dyDescent="0.2">
      <c r="A68" s="7">
        <f t="shared" ref="A68:A70" si="23">A67+1</f>
        <v>37</v>
      </c>
      <c r="B68" s="7">
        <v>34822291</v>
      </c>
      <c r="C68" s="10" t="s">
        <v>33</v>
      </c>
      <c r="D68" s="7" t="s">
        <v>18</v>
      </c>
      <c r="E68" s="7">
        <f>E66</f>
        <v>9705</v>
      </c>
      <c r="F68" s="7" t="str">
        <f>F66</f>
        <v>Julio</v>
      </c>
      <c r="G68" s="12">
        <v>900</v>
      </c>
      <c r="H68" s="12">
        <f t="shared" si="21"/>
        <v>45</v>
      </c>
      <c r="I68" s="12">
        <f t="shared" si="22"/>
        <v>855</v>
      </c>
      <c r="J68" s="14"/>
      <c r="K68" s="7"/>
    </row>
    <row r="69" spans="1:11" s="6" customFormat="1" ht="15" x14ac:dyDescent="0.2">
      <c r="A69" s="7">
        <f t="shared" si="23"/>
        <v>38</v>
      </c>
      <c r="B69" s="7">
        <v>56618093</v>
      </c>
      <c r="C69" s="10" t="s">
        <v>35</v>
      </c>
      <c r="D69" s="7" t="s">
        <v>19</v>
      </c>
      <c r="E69" s="7">
        <f t="shared" si="20"/>
        <v>9705</v>
      </c>
      <c r="F69" s="7" t="str">
        <f t="shared" si="20"/>
        <v>Julio</v>
      </c>
      <c r="G69" s="12">
        <v>900</v>
      </c>
      <c r="H69" s="12">
        <f t="shared" si="21"/>
        <v>45</v>
      </c>
      <c r="I69" s="12">
        <f t="shared" si="22"/>
        <v>855</v>
      </c>
      <c r="J69" s="14"/>
      <c r="K69" s="7"/>
    </row>
    <row r="70" spans="1:11" s="6" customFormat="1" ht="15" x14ac:dyDescent="0.2">
      <c r="A70" s="7">
        <f t="shared" si="23"/>
        <v>39</v>
      </c>
      <c r="B70" s="7">
        <v>85534625</v>
      </c>
      <c r="C70" s="10" t="s">
        <v>34</v>
      </c>
      <c r="D70" s="7" t="s">
        <v>20</v>
      </c>
      <c r="E70" s="7">
        <f t="shared" si="20"/>
        <v>9705</v>
      </c>
      <c r="F70" s="7" t="str">
        <f t="shared" si="20"/>
        <v>Julio</v>
      </c>
      <c r="G70" s="12">
        <v>900</v>
      </c>
      <c r="H70" s="12">
        <f t="shared" si="18"/>
        <v>45</v>
      </c>
      <c r="I70" s="12">
        <f t="shared" si="19"/>
        <v>855</v>
      </c>
      <c r="J70" s="14"/>
      <c r="K70" s="7"/>
    </row>
    <row r="71" spans="1:11" s="6" customFormat="1" ht="16.5" thickBot="1" x14ac:dyDescent="0.3">
      <c r="A71" s="7"/>
      <c r="B71" s="7"/>
      <c r="C71" s="15" t="s">
        <v>27</v>
      </c>
      <c r="D71" s="7"/>
      <c r="E71" s="7"/>
      <c r="F71" s="16"/>
      <c r="G71" s="20">
        <f>SUM(G64:G70)</f>
        <v>6300</v>
      </c>
      <c r="H71" s="20">
        <f>SUM(H64:H70)</f>
        <v>315</v>
      </c>
      <c r="I71" s="20">
        <f>SUM(I64:I70)</f>
        <v>5985</v>
      </c>
      <c r="J71" s="18"/>
      <c r="K71" s="7"/>
    </row>
    <row r="72" spans="1:11" s="6" customFormat="1" ht="16.5" thickTop="1" x14ac:dyDescent="0.25">
      <c r="A72" s="7"/>
      <c r="B72" s="7"/>
      <c r="C72" s="15"/>
      <c r="D72" s="7"/>
      <c r="E72" s="7"/>
      <c r="F72" s="16"/>
      <c r="G72" s="16"/>
      <c r="H72" s="16"/>
      <c r="I72" s="16"/>
      <c r="J72" s="7"/>
      <c r="K72" s="7"/>
    </row>
    <row r="73" spans="1:11" s="8" customFormat="1" ht="15.75" x14ac:dyDescent="0.25">
      <c r="A73" s="57"/>
      <c r="B73" s="57"/>
      <c r="C73" s="58"/>
      <c r="D73" s="57"/>
      <c r="E73" s="57"/>
      <c r="F73" s="59"/>
      <c r="G73" s="59"/>
      <c r="H73" s="59"/>
      <c r="I73" s="59"/>
      <c r="J73" s="57"/>
      <c r="K73" s="57"/>
    </row>
    <row r="74" spans="1:11" s="8" customFormat="1" ht="15.75" x14ac:dyDescent="0.25">
      <c r="A74" s="57"/>
      <c r="B74" s="57"/>
      <c r="C74" s="60" t="s">
        <v>47</v>
      </c>
      <c r="D74" s="57"/>
      <c r="E74" s="57"/>
      <c r="F74" s="57"/>
      <c r="G74" s="59"/>
      <c r="H74" s="59"/>
      <c r="I74" s="59"/>
      <c r="J74" s="57"/>
      <c r="K74" s="57"/>
    </row>
    <row r="75" spans="1:11" s="8" customFormat="1" ht="15" customHeight="1" x14ac:dyDescent="0.2">
      <c r="A75" s="57">
        <f>A70+1</f>
        <v>40</v>
      </c>
      <c r="B75" s="64">
        <v>25724886</v>
      </c>
      <c r="C75" s="61" t="s">
        <v>48</v>
      </c>
      <c r="D75" s="11" t="s">
        <v>14</v>
      </c>
      <c r="E75" s="57">
        <v>9769</v>
      </c>
      <c r="F75" s="57" t="s">
        <v>83</v>
      </c>
      <c r="G75" s="62">
        <v>900</v>
      </c>
      <c r="H75" s="62">
        <f t="shared" ref="H75:H79" si="24">G75*5%</f>
        <v>45</v>
      </c>
      <c r="I75" s="62">
        <f t="shared" ref="I75:I79" si="25">G75-H75</f>
        <v>855</v>
      </c>
      <c r="J75" s="64"/>
      <c r="K75" s="64"/>
    </row>
    <row r="76" spans="1:11" s="8" customFormat="1" ht="15" x14ac:dyDescent="0.2">
      <c r="A76" s="57">
        <f>A75+1</f>
        <v>41</v>
      </c>
      <c r="B76" s="57">
        <v>14052962</v>
      </c>
      <c r="C76" s="61" t="s">
        <v>49</v>
      </c>
      <c r="D76" s="57" t="s">
        <v>15</v>
      </c>
      <c r="E76" s="57">
        <f t="shared" ref="E76:G79" si="26">E75</f>
        <v>9769</v>
      </c>
      <c r="F76" s="57" t="str">
        <f t="shared" si="26"/>
        <v>Julio</v>
      </c>
      <c r="G76" s="62">
        <f t="shared" si="26"/>
        <v>900</v>
      </c>
      <c r="H76" s="62">
        <f t="shared" si="24"/>
        <v>45</v>
      </c>
      <c r="I76" s="62">
        <f t="shared" si="25"/>
        <v>855</v>
      </c>
      <c r="J76" s="57"/>
      <c r="K76" s="57"/>
    </row>
    <row r="77" spans="1:11" s="8" customFormat="1" ht="15" x14ac:dyDescent="0.2">
      <c r="A77" s="57">
        <f>A76+1</f>
        <v>42</v>
      </c>
      <c r="B77" s="57">
        <v>39522903</v>
      </c>
      <c r="C77" s="61" t="s">
        <v>50</v>
      </c>
      <c r="D77" s="57" t="s">
        <v>17</v>
      </c>
      <c r="E77" s="57">
        <f>E76</f>
        <v>9769</v>
      </c>
      <c r="F77" s="57" t="str">
        <f>F76</f>
        <v>Julio</v>
      </c>
      <c r="G77" s="62">
        <f>G76</f>
        <v>900</v>
      </c>
      <c r="H77" s="62">
        <f t="shared" si="24"/>
        <v>45</v>
      </c>
      <c r="I77" s="62">
        <f t="shared" si="25"/>
        <v>855</v>
      </c>
      <c r="J77" s="14"/>
      <c r="K77" s="57"/>
    </row>
    <row r="78" spans="1:11" s="8" customFormat="1" ht="15" x14ac:dyDescent="0.2">
      <c r="A78" s="57">
        <f t="shared" ref="A78" si="27">A77+1</f>
        <v>43</v>
      </c>
      <c r="B78" s="57">
        <v>28807928</v>
      </c>
      <c r="C78" s="61" t="s">
        <v>51</v>
      </c>
      <c r="D78" s="57" t="s">
        <v>18</v>
      </c>
      <c r="E78" s="57">
        <f t="shared" si="26"/>
        <v>9769</v>
      </c>
      <c r="F78" s="57" t="str">
        <f t="shared" si="26"/>
        <v>Julio</v>
      </c>
      <c r="G78" s="62">
        <f>G75</f>
        <v>900</v>
      </c>
      <c r="H78" s="62">
        <f t="shared" si="24"/>
        <v>45</v>
      </c>
      <c r="I78" s="62">
        <f t="shared" si="25"/>
        <v>855</v>
      </c>
      <c r="J78" s="14"/>
      <c r="K78" s="57"/>
    </row>
    <row r="79" spans="1:11" s="8" customFormat="1" ht="15" x14ac:dyDescent="0.2">
      <c r="A79" s="57">
        <f>A78+1</f>
        <v>44</v>
      </c>
      <c r="B79" s="57">
        <v>20047630</v>
      </c>
      <c r="C79" s="61" t="s">
        <v>52</v>
      </c>
      <c r="D79" s="57" t="s">
        <v>19</v>
      </c>
      <c r="E79" s="57">
        <f t="shared" si="26"/>
        <v>9769</v>
      </c>
      <c r="F79" s="57" t="str">
        <f t="shared" si="26"/>
        <v>Julio</v>
      </c>
      <c r="G79" s="62">
        <f>G75</f>
        <v>900</v>
      </c>
      <c r="H79" s="62">
        <f t="shared" si="24"/>
        <v>45</v>
      </c>
      <c r="I79" s="62">
        <f t="shared" si="25"/>
        <v>855</v>
      </c>
      <c r="J79" s="14"/>
      <c r="K79" s="57"/>
    </row>
    <row r="80" spans="1:11" s="8" customFormat="1" ht="16.5" thickBot="1" x14ac:dyDescent="0.3">
      <c r="A80" s="57"/>
      <c r="B80" s="57"/>
      <c r="C80" s="58" t="s">
        <v>53</v>
      </c>
      <c r="D80" s="57"/>
      <c r="E80" s="57"/>
      <c r="F80" s="62"/>
      <c r="G80" s="65">
        <f>SUM(G75:G79)</f>
        <v>4500</v>
      </c>
      <c r="H80" s="65">
        <f>SUM(H75:H79)</f>
        <v>225</v>
      </c>
      <c r="I80" s="65">
        <f>SUM(I75:I79)</f>
        <v>4275</v>
      </c>
      <c r="J80" s="14"/>
      <c r="K80" s="57"/>
    </row>
    <row r="81" spans="1:13" s="8" customFormat="1" ht="16.5" thickTop="1" x14ac:dyDescent="0.25">
      <c r="A81" s="57"/>
      <c r="B81" s="57"/>
      <c r="C81" s="58"/>
      <c r="D81" s="57"/>
      <c r="E81" s="57"/>
      <c r="F81" s="62"/>
      <c r="G81" s="59"/>
      <c r="H81" s="59"/>
      <c r="I81" s="59"/>
      <c r="J81" s="14"/>
      <c r="K81" s="57"/>
    </row>
    <row r="82" spans="1:13" s="2" customFormat="1" ht="15.75" customHeight="1" x14ac:dyDescent="0.3">
      <c r="A82" s="68"/>
      <c r="B82" s="68"/>
      <c r="C82" s="68"/>
      <c r="D82" s="67"/>
      <c r="E82" s="69"/>
      <c r="F82" s="68"/>
      <c r="G82" s="68"/>
      <c r="H82" s="70"/>
      <c r="I82" s="71"/>
      <c r="J82" s="36"/>
      <c r="K82" s="67"/>
    </row>
    <row r="83" spans="1:13" s="8" customFormat="1" ht="15.75" x14ac:dyDescent="0.25">
      <c r="A83" s="57"/>
      <c r="B83" s="57"/>
      <c r="C83" s="72" t="s">
        <v>38</v>
      </c>
      <c r="D83" s="57"/>
      <c r="E83" s="57"/>
      <c r="F83" s="57"/>
      <c r="G83" s="59"/>
      <c r="H83" s="59"/>
      <c r="I83" s="59"/>
      <c r="J83" s="14"/>
      <c r="K83" s="57"/>
      <c r="L83" s="66"/>
      <c r="M83" s="73"/>
    </row>
    <row r="84" spans="1:13" s="8" customFormat="1" ht="15" x14ac:dyDescent="0.2">
      <c r="A84" s="57">
        <f>A79+1</f>
        <v>45</v>
      </c>
      <c r="B84" s="57">
        <v>95741623</v>
      </c>
      <c r="C84" s="61" t="s">
        <v>39</v>
      </c>
      <c r="D84" s="57" t="s">
        <v>14</v>
      </c>
      <c r="E84" s="57">
        <v>9788</v>
      </c>
      <c r="F84" s="57" t="s">
        <v>83</v>
      </c>
      <c r="G84" s="62">
        <v>900</v>
      </c>
      <c r="H84" s="62">
        <f t="shared" ref="H84:H90" si="28">G84*5%</f>
        <v>45</v>
      </c>
      <c r="I84" s="62">
        <f>G84-H84</f>
        <v>855</v>
      </c>
      <c r="J84" s="64"/>
      <c r="K84" s="57"/>
      <c r="L84" s="74"/>
      <c r="M84" s="75"/>
    </row>
    <row r="85" spans="1:13" s="8" customFormat="1" ht="15" x14ac:dyDescent="0.2">
      <c r="A85" s="57">
        <f>A84+1</f>
        <v>46</v>
      </c>
      <c r="B85" s="64">
        <v>84044004</v>
      </c>
      <c r="C85" s="61" t="s">
        <v>63</v>
      </c>
      <c r="D85" s="57" t="s">
        <v>15</v>
      </c>
      <c r="E85" s="57">
        <f t="shared" ref="E85" si="29">E84</f>
        <v>9788</v>
      </c>
      <c r="F85" s="57" t="str">
        <f t="shared" ref="F85" si="30">F84</f>
        <v>Julio</v>
      </c>
      <c r="G85" s="62">
        <f t="shared" ref="G85:G90" si="31">+G84</f>
        <v>900</v>
      </c>
      <c r="H85" s="62">
        <f t="shared" ref="H85:H87" si="32">G85*5%</f>
        <v>45</v>
      </c>
      <c r="I85" s="62">
        <f t="shared" ref="I85:I87" si="33">G85-H85</f>
        <v>855</v>
      </c>
      <c r="J85" s="64"/>
      <c r="K85" s="64"/>
      <c r="L85" s="74"/>
      <c r="M85" s="75"/>
    </row>
    <row r="86" spans="1:13" s="8" customFormat="1" ht="15" x14ac:dyDescent="0.2">
      <c r="A86" s="57">
        <f t="shared" ref="A86:A88" si="34">A85+1</f>
        <v>47</v>
      </c>
      <c r="B86" s="57">
        <v>55045588</v>
      </c>
      <c r="C86" s="61" t="s">
        <v>40</v>
      </c>
      <c r="D86" s="57" t="s">
        <v>16</v>
      </c>
      <c r="E86" s="57">
        <f t="shared" ref="E86" si="35">E85</f>
        <v>9788</v>
      </c>
      <c r="F86" s="57" t="str">
        <f t="shared" ref="F86" si="36">F85</f>
        <v>Julio</v>
      </c>
      <c r="G86" s="62">
        <f t="shared" si="31"/>
        <v>900</v>
      </c>
      <c r="H86" s="62">
        <f t="shared" si="32"/>
        <v>45</v>
      </c>
      <c r="I86" s="62">
        <f t="shared" si="33"/>
        <v>855</v>
      </c>
      <c r="J86" s="14"/>
      <c r="K86" s="57"/>
      <c r="L86" s="76"/>
      <c r="M86" s="75"/>
    </row>
    <row r="87" spans="1:13" s="8" customFormat="1" ht="15" x14ac:dyDescent="0.2">
      <c r="A87" s="57">
        <f t="shared" si="34"/>
        <v>48</v>
      </c>
      <c r="B87" s="57">
        <v>21540853</v>
      </c>
      <c r="C87" s="61" t="s">
        <v>41</v>
      </c>
      <c r="D87" s="57" t="s">
        <v>17</v>
      </c>
      <c r="E87" s="57">
        <f t="shared" ref="E87:F90" si="37">E86</f>
        <v>9788</v>
      </c>
      <c r="F87" s="57" t="str">
        <f t="shared" ref="F87" si="38">F86</f>
        <v>Julio</v>
      </c>
      <c r="G87" s="62">
        <f t="shared" si="31"/>
        <v>900</v>
      </c>
      <c r="H87" s="62">
        <f t="shared" si="32"/>
        <v>45</v>
      </c>
      <c r="I87" s="62">
        <f t="shared" si="33"/>
        <v>855</v>
      </c>
      <c r="J87" s="14"/>
      <c r="K87" s="57"/>
      <c r="L87" s="76"/>
      <c r="M87" s="75"/>
    </row>
    <row r="88" spans="1:13" s="8" customFormat="1" ht="15" x14ac:dyDescent="0.2">
      <c r="A88" s="57">
        <f t="shared" si="34"/>
        <v>49</v>
      </c>
      <c r="B88" s="57">
        <v>65919602</v>
      </c>
      <c r="C88" s="61" t="s">
        <v>42</v>
      </c>
      <c r="D88" s="57" t="s">
        <v>18</v>
      </c>
      <c r="E88" s="57">
        <f t="shared" si="37"/>
        <v>9788</v>
      </c>
      <c r="F88" s="57" t="str">
        <f t="shared" ref="F88" si="39">F87</f>
        <v>Julio</v>
      </c>
      <c r="G88" s="62">
        <f t="shared" si="31"/>
        <v>900</v>
      </c>
      <c r="H88" s="62">
        <f t="shared" si="28"/>
        <v>45</v>
      </c>
      <c r="I88" s="62">
        <f t="shared" ref="I88:I90" si="40">G88-H88</f>
        <v>855</v>
      </c>
      <c r="J88" s="14"/>
      <c r="K88" s="57"/>
      <c r="L88" s="76"/>
      <c r="M88" s="75"/>
    </row>
    <row r="89" spans="1:13" s="8" customFormat="1" ht="15" x14ac:dyDescent="0.2">
      <c r="A89" s="57">
        <f t="shared" ref="A89:A90" si="41">+A88+1</f>
        <v>50</v>
      </c>
      <c r="B89" s="57" t="s">
        <v>43</v>
      </c>
      <c r="C89" s="61" t="s">
        <v>44</v>
      </c>
      <c r="D89" s="57" t="s">
        <v>19</v>
      </c>
      <c r="E89" s="57">
        <f t="shared" si="37"/>
        <v>9788</v>
      </c>
      <c r="F89" s="57" t="str">
        <f t="shared" si="37"/>
        <v>Julio</v>
      </c>
      <c r="G89" s="62">
        <f t="shared" si="31"/>
        <v>900</v>
      </c>
      <c r="H89" s="62">
        <f t="shared" si="28"/>
        <v>45</v>
      </c>
      <c r="I89" s="62">
        <f t="shared" si="40"/>
        <v>855</v>
      </c>
      <c r="J89" s="14"/>
      <c r="K89" s="57"/>
      <c r="L89" s="76"/>
      <c r="M89" s="75"/>
    </row>
    <row r="90" spans="1:13" s="8" customFormat="1" ht="15" x14ac:dyDescent="0.2">
      <c r="A90" s="57">
        <f t="shared" si="41"/>
        <v>51</v>
      </c>
      <c r="B90" s="57">
        <v>32125062</v>
      </c>
      <c r="C90" s="61" t="s">
        <v>45</v>
      </c>
      <c r="D90" s="57" t="s">
        <v>20</v>
      </c>
      <c r="E90" s="57">
        <f t="shared" si="37"/>
        <v>9788</v>
      </c>
      <c r="F90" s="57" t="str">
        <f t="shared" si="37"/>
        <v>Julio</v>
      </c>
      <c r="G90" s="62">
        <f t="shared" si="31"/>
        <v>900</v>
      </c>
      <c r="H90" s="62">
        <f t="shared" si="28"/>
        <v>45</v>
      </c>
      <c r="I90" s="62">
        <f t="shared" si="40"/>
        <v>855</v>
      </c>
      <c r="J90" s="14"/>
      <c r="K90" s="57"/>
      <c r="L90" s="76"/>
      <c r="M90" s="75"/>
    </row>
    <row r="91" spans="1:13" s="8" customFormat="1" ht="16.5" thickBot="1" x14ac:dyDescent="0.3">
      <c r="A91" s="57"/>
      <c r="B91" s="57"/>
      <c r="C91" s="58" t="s">
        <v>46</v>
      </c>
      <c r="D91" s="57"/>
      <c r="E91" s="57"/>
      <c r="F91" s="57"/>
      <c r="G91" s="65">
        <f>SUM(G84:G90)</f>
        <v>6300</v>
      </c>
      <c r="H91" s="65">
        <f>SUM(H84:H90)</f>
        <v>315</v>
      </c>
      <c r="I91" s="65">
        <f>SUM(I84:I90)</f>
        <v>5985</v>
      </c>
      <c r="J91" s="14"/>
      <c r="K91" s="57"/>
    </row>
    <row r="92" spans="1:13" s="8" customFormat="1" ht="16.5" thickTop="1" x14ac:dyDescent="0.25">
      <c r="A92" s="57"/>
      <c r="B92" s="57"/>
      <c r="C92" s="58"/>
      <c r="D92" s="57"/>
      <c r="E92" s="57"/>
      <c r="F92" s="57"/>
      <c r="G92" s="59"/>
      <c r="H92" s="59"/>
      <c r="I92" s="59"/>
      <c r="J92" s="57"/>
      <c r="K92" s="57"/>
    </row>
    <row r="93" spans="1:13" s="8" customFormat="1" ht="15.75" x14ac:dyDescent="0.25">
      <c r="A93" s="57"/>
      <c r="B93" s="57"/>
      <c r="C93" s="58"/>
      <c r="D93" s="57"/>
      <c r="E93" s="57"/>
      <c r="F93" s="57"/>
      <c r="G93" s="59"/>
      <c r="H93" s="59"/>
      <c r="I93" s="59"/>
      <c r="J93" s="14"/>
      <c r="K93" s="57"/>
    </row>
    <row r="94" spans="1:13" s="8" customFormat="1" ht="15.75" x14ac:dyDescent="0.25">
      <c r="A94" s="57"/>
      <c r="B94" s="57"/>
      <c r="C94" s="60" t="s">
        <v>64</v>
      </c>
      <c r="D94" s="57"/>
      <c r="E94" s="57"/>
      <c r="F94" s="57"/>
      <c r="G94" s="59"/>
      <c r="H94" s="59"/>
      <c r="I94" s="59"/>
      <c r="J94" s="14"/>
      <c r="K94" s="57"/>
    </row>
    <row r="95" spans="1:13" s="8" customFormat="1" ht="15" x14ac:dyDescent="0.2">
      <c r="A95" s="57">
        <f>A90+1</f>
        <v>52</v>
      </c>
      <c r="B95" s="57">
        <v>49560174</v>
      </c>
      <c r="C95" s="61" t="s">
        <v>65</v>
      </c>
      <c r="D95" s="57" t="s">
        <v>14</v>
      </c>
      <c r="E95" s="57">
        <v>9774</v>
      </c>
      <c r="F95" s="57" t="s">
        <v>83</v>
      </c>
      <c r="G95" s="62">
        <v>900</v>
      </c>
      <c r="H95" s="62">
        <f t="shared" ref="H95:H101" si="42">G95*5%</f>
        <v>45</v>
      </c>
      <c r="I95" s="62">
        <f t="shared" ref="I95:I101" si="43">G95-H95</f>
        <v>855</v>
      </c>
      <c r="J95" s="64"/>
      <c r="K95" s="57"/>
    </row>
    <row r="96" spans="1:13" s="8" customFormat="1" ht="15" x14ac:dyDescent="0.2">
      <c r="A96" s="57">
        <f t="shared" ref="A96:A101" si="44">A95+1</f>
        <v>53</v>
      </c>
      <c r="B96" s="57" t="s">
        <v>66</v>
      </c>
      <c r="C96" s="61" t="s">
        <v>67</v>
      </c>
      <c r="D96" s="57" t="s">
        <v>15</v>
      </c>
      <c r="E96" s="57">
        <f>E95</f>
        <v>9774</v>
      </c>
      <c r="F96" s="57" t="str">
        <f>F95</f>
        <v>Julio</v>
      </c>
      <c r="G96" s="62">
        <v>900</v>
      </c>
      <c r="H96" s="62">
        <f>G96*5%</f>
        <v>45</v>
      </c>
      <c r="I96" s="62">
        <f>G96-H96</f>
        <v>855</v>
      </c>
      <c r="J96" s="14"/>
      <c r="K96" s="57"/>
    </row>
    <row r="97" spans="1:19" s="8" customFormat="1" ht="15" x14ac:dyDescent="0.2">
      <c r="A97" s="57">
        <f t="shared" si="44"/>
        <v>54</v>
      </c>
      <c r="B97" s="57">
        <v>39750574</v>
      </c>
      <c r="C97" s="61" t="s">
        <v>68</v>
      </c>
      <c r="D97" s="57" t="s">
        <v>16</v>
      </c>
      <c r="E97" s="57">
        <f t="shared" ref="E97:E101" si="45">E96</f>
        <v>9774</v>
      </c>
      <c r="F97" s="57" t="str">
        <f>F95</f>
        <v>Julio</v>
      </c>
      <c r="G97" s="62">
        <v>900</v>
      </c>
      <c r="H97" s="62">
        <f t="shared" si="42"/>
        <v>45</v>
      </c>
      <c r="I97" s="62">
        <f t="shared" si="43"/>
        <v>855</v>
      </c>
      <c r="J97" s="14"/>
      <c r="K97" s="57"/>
    </row>
    <row r="98" spans="1:19" s="8" customFormat="1" ht="15" x14ac:dyDescent="0.2">
      <c r="A98" s="57">
        <f t="shared" si="44"/>
        <v>55</v>
      </c>
      <c r="B98" s="57">
        <v>62026682</v>
      </c>
      <c r="C98" s="61" t="s">
        <v>69</v>
      </c>
      <c r="D98" s="57" t="s">
        <v>17</v>
      </c>
      <c r="E98" s="57">
        <f t="shared" si="45"/>
        <v>9774</v>
      </c>
      <c r="F98" s="57" t="str">
        <f>F95</f>
        <v>Julio</v>
      </c>
      <c r="G98" s="62">
        <v>900</v>
      </c>
      <c r="H98" s="62">
        <f t="shared" si="42"/>
        <v>45</v>
      </c>
      <c r="I98" s="62">
        <f t="shared" si="43"/>
        <v>855</v>
      </c>
      <c r="J98" s="14"/>
      <c r="K98" s="57"/>
    </row>
    <row r="99" spans="1:19" s="8" customFormat="1" ht="15" x14ac:dyDescent="0.2">
      <c r="A99" s="57">
        <f t="shared" si="44"/>
        <v>56</v>
      </c>
      <c r="B99" s="57">
        <v>91971705</v>
      </c>
      <c r="C99" s="61" t="s">
        <v>70</v>
      </c>
      <c r="D99" s="57" t="s">
        <v>18</v>
      </c>
      <c r="E99" s="57">
        <f t="shared" si="45"/>
        <v>9774</v>
      </c>
      <c r="F99" s="57" t="str">
        <f>F95</f>
        <v>Julio</v>
      </c>
      <c r="G99" s="62">
        <v>900</v>
      </c>
      <c r="H99" s="62">
        <f t="shared" si="42"/>
        <v>45</v>
      </c>
      <c r="I99" s="62">
        <f t="shared" si="43"/>
        <v>855</v>
      </c>
      <c r="J99" s="14"/>
      <c r="K99" s="57"/>
    </row>
    <row r="100" spans="1:19" s="8" customFormat="1" ht="15" x14ac:dyDescent="0.2">
      <c r="A100" s="57">
        <f t="shared" si="44"/>
        <v>57</v>
      </c>
      <c r="B100" s="57">
        <v>63442086</v>
      </c>
      <c r="C100" s="61" t="s">
        <v>71</v>
      </c>
      <c r="D100" s="57" t="s">
        <v>19</v>
      </c>
      <c r="E100" s="57">
        <f t="shared" si="45"/>
        <v>9774</v>
      </c>
      <c r="F100" s="57" t="str">
        <f>F95</f>
        <v>Julio</v>
      </c>
      <c r="G100" s="62">
        <v>900</v>
      </c>
      <c r="H100" s="62">
        <f>G100*5%</f>
        <v>45</v>
      </c>
      <c r="I100" s="62">
        <f>G100-H100</f>
        <v>855</v>
      </c>
      <c r="J100" s="57"/>
      <c r="K100" s="57"/>
    </row>
    <row r="101" spans="1:19" s="8" customFormat="1" ht="15" x14ac:dyDescent="0.2">
      <c r="A101" s="57">
        <f t="shared" si="44"/>
        <v>58</v>
      </c>
      <c r="B101" s="57">
        <v>167775596</v>
      </c>
      <c r="C101" s="61" t="s">
        <v>72</v>
      </c>
      <c r="D101" s="57" t="s">
        <v>20</v>
      </c>
      <c r="E101" s="57">
        <f t="shared" si="45"/>
        <v>9774</v>
      </c>
      <c r="F101" s="57" t="str">
        <f>F95</f>
        <v>Julio</v>
      </c>
      <c r="G101" s="62">
        <v>900</v>
      </c>
      <c r="H101" s="62">
        <f t="shared" si="42"/>
        <v>45</v>
      </c>
      <c r="I101" s="62">
        <f t="shared" si="43"/>
        <v>855</v>
      </c>
      <c r="J101" s="57"/>
      <c r="K101" s="57"/>
    </row>
    <row r="102" spans="1:19" s="8" customFormat="1" ht="16.5" thickBot="1" x14ac:dyDescent="0.3">
      <c r="A102" s="57"/>
      <c r="B102" s="57"/>
      <c r="C102" s="58" t="s">
        <v>73</v>
      </c>
      <c r="D102" s="57"/>
      <c r="E102" s="57"/>
      <c r="F102" s="57"/>
      <c r="G102" s="65">
        <f>SUM(G95:G101)</f>
        <v>6300</v>
      </c>
      <c r="H102" s="65">
        <f>SUM(H95:H101)</f>
        <v>315</v>
      </c>
      <c r="I102" s="65">
        <f>SUM(I95:I101)</f>
        <v>5985</v>
      </c>
      <c r="J102" s="14"/>
      <c r="K102" s="57"/>
    </row>
    <row r="103" spans="1:19" s="8" customFormat="1" ht="17.25" thickTop="1" thickBot="1" x14ac:dyDescent="0.3">
      <c r="A103" s="57"/>
      <c r="B103" s="57"/>
      <c r="C103" s="58"/>
      <c r="D103" s="57"/>
      <c r="E103" s="57"/>
      <c r="F103" s="57"/>
      <c r="G103" s="59"/>
      <c r="H103" s="59"/>
      <c r="I103" s="59"/>
      <c r="J103" s="14"/>
      <c r="K103" s="57"/>
    </row>
    <row r="104" spans="1:19" s="27" customFormat="1" ht="21" thickBot="1" x14ac:dyDescent="0.35">
      <c r="A104" s="22"/>
      <c r="B104" s="23"/>
      <c r="C104" s="85" t="s">
        <v>21</v>
      </c>
      <c r="D104" s="85"/>
      <c r="E104" s="85"/>
      <c r="F104" s="24"/>
      <c r="G104" s="25">
        <f>SUM(G11:G103)/2</f>
        <v>52200</v>
      </c>
      <c r="H104" s="25">
        <f>SUM(H11:H103)/2</f>
        <v>2610</v>
      </c>
      <c r="I104" s="25">
        <f>SUM(I11:I103)/2</f>
        <v>49590</v>
      </c>
      <c r="J104" s="26"/>
      <c r="K104" s="22"/>
      <c r="L104" s="22"/>
      <c r="M104" s="22"/>
      <c r="N104" s="22"/>
      <c r="O104" s="22"/>
      <c r="P104" s="22"/>
      <c r="Q104" s="22"/>
      <c r="R104" s="22"/>
      <c r="S104" s="22"/>
    </row>
    <row r="105" spans="1:19" s="2" customFormat="1" ht="15.75" customHeight="1" thickTop="1" x14ac:dyDescent="0.3">
      <c r="A105" s="1"/>
      <c r="B105" s="1"/>
      <c r="C105" s="21"/>
      <c r="D105" s="21"/>
      <c r="E105" s="21"/>
      <c r="F105" s="21"/>
      <c r="G105" s="28"/>
      <c r="H105" s="28"/>
      <c r="I105" s="28"/>
      <c r="J105" s="3"/>
      <c r="K105" s="1"/>
      <c r="L105" s="1"/>
      <c r="M105" s="1"/>
      <c r="N105" s="1"/>
      <c r="O105" s="1"/>
      <c r="P105" s="1"/>
      <c r="Q105" s="1"/>
      <c r="R105" s="1"/>
      <c r="S105" s="1"/>
    </row>
    <row r="106" spans="1:19" s="2" customFormat="1" ht="20.25" customHeight="1" x14ac:dyDescent="0.3">
      <c r="A106" s="21"/>
      <c r="B106" s="21"/>
      <c r="C106" s="81" t="s">
        <v>111</v>
      </c>
      <c r="D106" s="81"/>
      <c r="E106" s="81"/>
      <c r="F106" s="81"/>
      <c r="G106" s="81"/>
      <c r="H106" s="81"/>
      <c r="I106" s="81"/>
      <c r="J106" s="81"/>
      <c r="K106" s="81"/>
      <c r="L106" s="1"/>
      <c r="M106" s="1"/>
      <c r="N106" s="1"/>
      <c r="O106" s="1"/>
      <c r="P106" s="1"/>
      <c r="Q106" s="1"/>
      <c r="R106" s="1"/>
      <c r="S106" s="1"/>
    </row>
    <row r="107" spans="1:19" s="2" customFormat="1" ht="20.25" x14ac:dyDescent="0.3">
      <c r="A107" s="21"/>
      <c r="B107" s="21"/>
      <c r="C107" s="81"/>
      <c r="D107" s="81"/>
      <c r="E107" s="81"/>
      <c r="F107" s="81"/>
      <c r="G107" s="81"/>
      <c r="H107" s="81"/>
      <c r="I107" s="81"/>
      <c r="J107" s="81"/>
      <c r="K107" s="81"/>
      <c r="L107" s="1"/>
      <c r="M107" s="1"/>
      <c r="N107" s="1"/>
      <c r="O107" s="1"/>
      <c r="P107" s="1"/>
      <c r="Q107" s="1"/>
      <c r="R107" s="1"/>
      <c r="S107" s="1"/>
    </row>
    <row r="108" spans="1:19" s="2" customFormat="1" ht="15" customHeight="1" x14ac:dyDescent="0.3">
      <c r="A108" s="21"/>
      <c r="B108" s="21"/>
      <c r="C108" s="22"/>
      <c r="D108" s="1"/>
      <c r="E108" s="29"/>
      <c r="F108" s="29"/>
      <c r="G108" s="29"/>
      <c r="H108" s="29"/>
      <c r="I108" s="29"/>
      <c r="J108" s="30"/>
      <c r="K108" s="1"/>
      <c r="L108" s="1"/>
      <c r="M108" s="1"/>
      <c r="N108" s="1"/>
      <c r="O108" s="1"/>
      <c r="P108" s="1"/>
      <c r="Q108" s="1"/>
      <c r="R108" s="1"/>
      <c r="S108" s="1"/>
    </row>
    <row r="109" spans="1:19" s="2" customFormat="1" ht="20.25" x14ac:dyDescent="0.3">
      <c r="A109" s="1"/>
      <c r="B109" s="1"/>
      <c r="C109" s="22" t="s">
        <v>112</v>
      </c>
      <c r="D109" s="1"/>
      <c r="E109" s="29"/>
      <c r="F109" s="29"/>
      <c r="G109" s="31"/>
      <c r="H109" s="32"/>
      <c r="I109" s="33"/>
      <c r="J109" s="3"/>
      <c r="K109" s="1"/>
      <c r="L109" s="1"/>
      <c r="M109" s="1"/>
      <c r="N109" s="1"/>
      <c r="O109" s="1"/>
      <c r="P109" s="1"/>
      <c r="Q109" s="1"/>
      <c r="R109" s="1"/>
      <c r="S109" s="1"/>
    </row>
    <row r="110" spans="1:19" s="2" customFormat="1" ht="14.25" customHeight="1" x14ac:dyDescent="0.3">
      <c r="A110" s="1"/>
      <c r="B110" s="1"/>
      <c r="C110" s="22"/>
      <c r="D110" s="1"/>
      <c r="E110" s="29"/>
      <c r="F110" s="29"/>
      <c r="G110" s="29"/>
      <c r="H110" s="29"/>
      <c r="I110" s="29"/>
      <c r="J110" s="3"/>
      <c r="K110" s="1"/>
      <c r="L110" s="1"/>
      <c r="M110" s="1"/>
      <c r="N110" s="1"/>
      <c r="O110" s="1"/>
      <c r="P110" s="1"/>
      <c r="Q110" s="1"/>
      <c r="R110" s="1"/>
      <c r="S110" s="1"/>
    </row>
    <row r="111" spans="1:19" s="2" customFormat="1" ht="20.25" x14ac:dyDescent="0.3">
      <c r="A111" s="1"/>
      <c r="B111" s="1"/>
      <c r="C111" s="22" t="s">
        <v>29</v>
      </c>
      <c r="D111" s="34"/>
      <c r="E111" s="1"/>
      <c r="F111" s="1"/>
      <c r="G111" s="1"/>
      <c r="H111" s="1"/>
      <c r="I111" s="1"/>
      <c r="J111" s="3"/>
      <c r="K111" s="1"/>
      <c r="L111" s="1"/>
      <c r="M111" s="1"/>
      <c r="N111" s="1"/>
      <c r="O111" s="1"/>
      <c r="P111" s="1"/>
      <c r="Q111" s="1"/>
      <c r="R111" s="1"/>
      <c r="S111" s="1"/>
    </row>
    <row r="112" spans="1:19" s="2" customFormat="1" ht="20.25" x14ac:dyDescent="0.3">
      <c r="A112" s="1"/>
      <c r="B112" s="1"/>
      <c r="C112" s="22" t="s">
        <v>22</v>
      </c>
      <c r="D112" s="1"/>
      <c r="E112" s="1"/>
      <c r="F112" s="1"/>
      <c r="G112" s="1"/>
      <c r="H112" s="1"/>
      <c r="I112" s="1"/>
      <c r="J112" s="3"/>
      <c r="K112" s="1"/>
      <c r="L112" s="1"/>
      <c r="M112" s="1"/>
      <c r="N112" s="1"/>
      <c r="O112" s="1"/>
      <c r="P112" s="1"/>
      <c r="Q112" s="1"/>
      <c r="R112" s="1"/>
      <c r="S112" s="1"/>
    </row>
    <row r="113" spans="1:19" s="2" customFormat="1" ht="15" customHeight="1" x14ac:dyDescent="0.3">
      <c r="A113" s="1"/>
      <c r="B113" s="1"/>
      <c r="C113" s="22"/>
      <c r="D113" s="1"/>
      <c r="E113" s="1"/>
      <c r="F113" s="1"/>
      <c r="G113" s="1"/>
      <c r="H113" s="1"/>
      <c r="I113" s="1"/>
      <c r="J113" s="3"/>
      <c r="K113" s="1"/>
      <c r="L113" s="1"/>
      <c r="M113" s="1"/>
      <c r="N113" s="1"/>
      <c r="O113" s="1"/>
      <c r="P113" s="1"/>
      <c r="Q113" s="1"/>
      <c r="R113" s="1"/>
      <c r="S113" s="1"/>
    </row>
    <row r="114" spans="1:19" s="2" customFormat="1" ht="9.75" customHeight="1" x14ac:dyDescent="0.3">
      <c r="A114" s="1"/>
      <c r="B114" s="1"/>
      <c r="C114" s="22"/>
      <c r="D114" s="1"/>
      <c r="E114" s="1"/>
      <c r="F114" s="1"/>
      <c r="G114" s="1"/>
      <c r="H114" s="1"/>
      <c r="I114" s="1"/>
      <c r="J114" s="3"/>
      <c r="K114" s="1"/>
      <c r="L114" s="1"/>
      <c r="M114" s="1"/>
      <c r="N114" s="1"/>
      <c r="O114" s="1"/>
      <c r="P114" s="1"/>
      <c r="Q114" s="1"/>
      <c r="R114" s="1"/>
      <c r="S114" s="1"/>
    </row>
    <row r="115" spans="1:19" s="2" customFormat="1" ht="15" customHeight="1" x14ac:dyDescent="0.3">
      <c r="A115" s="1"/>
      <c r="B115" s="1"/>
      <c r="C115" s="22"/>
      <c r="D115" s="1"/>
      <c r="E115" s="1"/>
      <c r="F115" s="1"/>
      <c r="G115" s="1"/>
      <c r="H115" s="1"/>
      <c r="I115" s="1"/>
      <c r="J115" s="3"/>
      <c r="K115" s="1"/>
      <c r="L115" s="1"/>
      <c r="M115" s="1"/>
      <c r="N115" s="1"/>
      <c r="O115" s="1"/>
      <c r="P115" s="1"/>
      <c r="Q115" s="1"/>
      <c r="R115" s="1"/>
      <c r="S115" s="1"/>
    </row>
    <row r="116" spans="1:19" s="2" customFormat="1" ht="16.5" customHeight="1" x14ac:dyDescent="0.3">
      <c r="A116" s="1"/>
      <c r="B116" s="1"/>
      <c r="C116" s="22"/>
      <c r="D116" s="1"/>
      <c r="E116" s="1"/>
      <c r="F116" s="1"/>
      <c r="G116" s="1"/>
      <c r="H116" s="1"/>
      <c r="I116" s="1"/>
      <c r="J116" s="3"/>
      <c r="K116" s="1"/>
      <c r="L116" s="1"/>
      <c r="M116" s="1"/>
      <c r="N116" s="1"/>
      <c r="O116" s="1"/>
      <c r="P116" s="1"/>
      <c r="Q116" s="1"/>
      <c r="R116" s="1"/>
      <c r="S116" s="1"/>
    </row>
    <row r="117" spans="1:19" s="2" customFormat="1" ht="20.25" x14ac:dyDescent="0.3">
      <c r="A117" s="1"/>
      <c r="B117" s="1"/>
      <c r="C117" s="35" t="s">
        <v>28</v>
      </c>
      <c r="D117" s="35"/>
      <c r="E117" s="80" t="s">
        <v>37</v>
      </c>
      <c r="F117" s="80"/>
      <c r="G117" s="80"/>
      <c r="H117" s="80"/>
      <c r="I117" s="80"/>
      <c r="J117" s="36"/>
      <c r="K117" s="1"/>
      <c r="L117" s="1"/>
      <c r="M117" s="1"/>
      <c r="N117" s="1"/>
      <c r="O117" s="1"/>
      <c r="P117" s="1"/>
      <c r="Q117" s="1"/>
      <c r="R117" s="1"/>
      <c r="S117" s="1"/>
    </row>
    <row r="118" spans="1:19" s="2" customFormat="1" ht="20.25" x14ac:dyDescent="0.3">
      <c r="A118" s="1"/>
      <c r="B118" s="1"/>
      <c r="C118" s="35" t="s">
        <v>23</v>
      </c>
      <c r="D118" s="35" t="s">
        <v>24</v>
      </c>
      <c r="E118" s="37" t="s">
        <v>25</v>
      </c>
      <c r="F118" s="38"/>
      <c r="G118" s="38"/>
      <c r="H118" s="37"/>
      <c r="I118" s="35"/>
      <c r="J118" s="3"/>
      <c r="K118" s="1"/>
      <c r="L118" s="1"/>
      <c r="M118" s="1"/>
      <c r="N118" s="1"/>
      <c r="O118" s="1"/>
      <c r="P118" s="1"/>
      <c r="Q118" s="1"/>
      <c r="R118" s="1"/>
      <c r="S118" s="1"/>
    </row>
    <row r="119" spans="1:19" s="2" customFormat="1" ht="23.25" x14ac:dyDescent="0.35">
      <c r="A119" s="1"/>
      <c r="B119" s="1"/>
      <c r="C119" s="35"/>
      <c r="D119" s="35"/>
      <c r="E119" s="38"/>
      <c r="F119" s="39"/>
      <c r="G119" s="38"/>
      <c r="H119" s="35"/>
      <c r="I119" s="35"/>
      <c r="J119" s="3"/>
      <c r="K119" s="1"/>
      <c r="L119" s="1"/>
      <c r="M119" s="1"/>
      <c r="N119" s="1"/>
      <c r="O119" s="1"/>
      <c r="P119" s="1"/>
      <c r="Q119" s="1"/>
      <c r="R119" s="1"/>
      <c r="S119" s="1"/>
    </row>
    <row r="120" spans="1:19" s="44" customFormat="1" ht="11.25" customHeight="1" x14ac:dyDescent="0.35">
      <c r="A120" s="40"/>
      <c r="B120" s="40"/>
      <c r="C120" s="41"/>
      <c r="D120" s="41"/>
      <c r="E120" s="42"/>
      <c r="F120" s="39"/>
      <c r="G120" s="42"/>
      <c r="H120" s="41"/>
      <c r="I120" s="41"/>
      <c r="J120" s="43"/>
      <c r="K120" s="40"/>
      <c r="L120" s="40"/>
      <c r="M120" s="40"/>
      <c r="N120" s="40"/>
      <c r="O120" s="40"/>
      <c r="P120" s="40"/>
      <c r="Q120" s="40"/>
      <c r="R120" s="40"/>
      <c r="S120" s="40"/>
    </row>
    <row r="121" spans="1:19" ht="11.25" customHeight="1" x14ac:dyDescent="0.35">
      <c r="A121" s="6"/>
      <c r="B121" s="6"/>
      <c r="C121" s="45"/>
      <c r="D121" s="45"/>
      <c r="E121" s="19"/>
      <c r="F121" s="39"/>
      <c r="G121" s="19"/>
      <c r="H121" s="45"/>
      <c r="I121" s="45"/>
      <c r="K121" s="6"/>
      <c r="L121" s="46"/>
      <c r="M121" s="46"/>
      <c r="N121" s="46"/>
      <c r="O121" s="46"/>
      <c r="P121" s="46"/>
      <c r="Q121" s="46"/>
      <c r="R121" s="46"/>
      <c r="S121" s="46"/>
    </row>
  </sheetData>
  <sheetProtection selectLockedCells="1" selectUnlockedCells="1"/>
  <autoFilter ref="J1:J121"/>
  <mergeCells count="18">
    <mergeCell ref="L3:L4"/>
    <mergeCell ref="C4:J4"/>
    <mergeCell ref="C104:E104"/>
    <mergeCell ref="C6:J6"/>
    <mergeCell ref="A8:A9"/>
    <mergeCell ref="B8:B9"/>
    <mergeCell ref="C8:C9"/>
    <mergeCell ref="F8:F9"/>
    <mergeCell ref="G8:G9"/>
    <mergeCell ref="H8:H9"/>
    <mergeCell ref="I8:I9"/>
    <mergeCell ref="C5:J5"/>
    <mergeCell ref="E8:E9"/>
    <mergeCell ref="E117:I117"/>
    <mergeCell ref="C106:K107"/>
    <mergeCell ref="C2:J2"/>
    <mergeCell ref="K2:K4"/>
    <mergeCell ref="C3:J3"/>
  </mergeCells>
  <phoneticPr fontId="13" type="noConversion"/>
  <printOptions horizontalCentered="1"/>
  <pageMargins left="0.13" right="0.31496062992125984" top="0.64" bottom="0.62" header="0.31496062992125984" footer="0.31496062992125984"/>
  <pageSetup scale="60" firstPageNumber="0" fitToHeight="0" orientation="landscape" r:id="rId1"/>
  <headerFooter scaleWithDoc="0" alignWithMargins="0">
    <oddFooter>&amp;CPágina &amp;P de &amp;N</oddFooter>
  </headerFooter>
  <rowBreaks count="2" manualBreakCount="2">
    <brk id="51" max="10" man="1"/>
    <brk id="92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DIETA CL R-061</vt:lpstr>
      <vt:lpstr>'DIETA CL R-061'!Área_de_impresión</vt:lpstr>
      <vt:lpstr>'DIETA CL R-061'!Excel_BuiltIn_Print_Titles_1_1</vt:lpstr>
      <vt:lpstr>'DIETA CL R-061'!Títulos_a_imprimir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Neftali Latz</dc:creator>
  <cp:lastModifiedBy>Conta2</cp:lastModifiedBy>
  <cp:lastPrinted>2026-08-12T21:40:55Z</cp:lastPrinted>
  <dcterms:created xsi:type="dcterms:W3CDTF">2024-02-15T15:50:46Z</dcterms:created>
  <dcterms:modified xsi:type="dcterms:W3CDTF">2026-09-04T16:59:38Z</dcterms:modified>
</cp:coreProperties>
</file>