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SEPTIEMBRE\"/>
    </mc:Choice>
  </mc:AlternateContent>
  <bookViews>
    <workbookView xWindow="0" yWindow="0" windowWidth="28890" windowHeight="12420"/>
  </bookViews>
  <sheets>
    <sheet name="DIETA CL R-061" sheetId="1" r:id="rId1"/>
  </sheets>
  <definedNames>
    <definedName name="_xlnm._FilterDatabase" localSheetId="0" hidden="1">'DIETA CL R-061'!$J$1:$J$74</definedName>
    <definedName name="_xlnm.Print_Area" localSheetId="0">'DIETA CL R-061'!$A$1:$K$71</definedName>
    <definedName name="Excel_BuiltIn_Print_Titles_1_1" localSheetId="0">'DIETA CL R-061'!$A$2:$IP$9</definedName>
    <definedName name="Excel_BuiltIn_Print_Titles_1_1">#REF!</definedName>
    <definedName name="_xlnm.Print_Titles" localSheetId="0">'DIETA CL R-061'!$1:$9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1" l="1"/>
  <c r="I13" i="1" s="1"/>
  <c r="A14" i="1"/>
  <c r="A15" i="1" s="1"/>
  <c r="A16" i="1" s="1"/>
  <c r="A17" i="1" s="1"/>
  <c r="A18" i="1" s="1"/>
  <c r="A19" i="1" s="1"/>
  <c r="A25" i="1" s="1"/>
  <c r="E14" i="1"/>
  <c r="E15" i="1" s="1"/>
  <c r="E16" i="1" s="1"/>
  <c r="E17" i="1" s="1"/>
  <c r="E18" i="1" s="1"/>
  <c r="E19" i="1" s="1"/>
  <c r="F14" i="1"/>
  <c r="F15" i="1" s="1"/>
  <c r="F16" i="1" s="1"/>
  <c r="F17" i="1" s="1"/>
  <c r="F18" i="1" s="1"/>
  <c r="F19" i="1" s="1"/>
  <c r="G14" i="1"/>
  <c r="G15" i="1" s="1"/>
  <c r="G16" i="1" s="1"/>
  <c r="H19" i="1"/>
  <c r="I19" i="1" s="1"/>
  <c r="G54" i="1"/>
  <c r="H53" i="1"/>
  <c r="I53" i="1" s="1"/>
  <c r="F53" i="1"/>
  <c r="H52" i="1"/>
  <c r="I52" i="1" s="1"/>
  <c r="F52" i="1"/>
  <c r="H51" i="1"/>
  <c r="I51" i="1" s="1"/>
  <c r="F51" i="1"/>
  <c r="H50" i="1"/>
  <c r="I50" i="1" s="1"/>
  <c r="F50" i="1"/>
  <c r="H49" i="1"/>
  <c r="I49" i="1" s="1"/>
  <c r="F49" i="1"/>
  <c r="H48" i="1"/>
  <c r="I48" i="1" s="1"/>
  <c r="F48" i="1"/>
  <c r="E48" i="1"/>
  <c r="E49" i="1" s="1"/>
  <c r="E50" i="1" s="1"/>
  <c r="E51" i="1" s="1"/>
  <c r="E52" i="1" s="1"/>
  <c r="E53" i="1" s="1"/>
  <c r="H47" i="1"/>
  <c r="H14" i="1" l="1"/>
  <c r="I14" i="1" s="1"/>
  <c r="H15" i="1"/>
  <c r="I15" i="1" s="1"/>
  <c r="G17" i="1"/>
  <c r="H16" i="1"/>
  <c r="I16" i="1" s="1"/>
  <c r="H54" i="1"/>
  <c r="I47" i="1"/>
  <c r="I54" i="1" s="1"/>
  <c r="H17" i="1" l="1"/>
  <c r="I17" i="1" s="1"/>
  <c r="G18" i="1"/>
  <c r="G42" i="1"/>
  <c r="H41" i="1"/>
  <c r="I41" i="1" s="1"/>
  <c r="H40" i="1"/>
  <c r="I40" i="1" s="1"/>
  <c r="H39" i="1"/>
  <c r="I39" i="1" s="1"/>
  <c r="H38" i="1"/>
  <c r="I38" i="1" s="1"/>
  <c r="H37" i="1"/>
  <c r="I37" i="1" s="1"/>
  <c r="F37" i="1"/>
  <c r="F38" i="1" s="1"/>
  <c r="F39" i="1" s="1"/>
  <c r="F40" i="1" s="1"/>
  <c r="F41" i="1" s="1"/>
  <c r="E37" i="1"/>
  <c r="E38" i="1" s="1"/>
  <c r="E39" i="1" s="1"/>
  <c r="E40" i="1" s="1"/>
  <c r="E41" i="1" s="1"/>
  <c r="H36" i="1"/>
  <c r="H18" i="1" l="1"/>
  <c r="I18" i="1" s="1"/>
  <c r="I20" i="1" s="1"/>
  <c r="G20" i="1"/>
  <c r="H42" i="1"/>
  <c r="I36" i="1"/>
  <c r="I42" i="1" s="1"/>
  <c r="H20" i="1" l="1"/>
  <c r="G31" i="1"/>
  <c r="G56" i="1" s="1"/>
  <c r="H30" i="1"/>
  <c r="I30" i="1" s="1"/>
  <c r="H29" i="1"/>
  <c r="I29" i="1" s="1"/>
  <c r="H28" i="1"/>
  <c r="I28" i="1" s="1"/>
  <c r="H27" i="1"/>
  <c r="I27" i="1" s="1"/>
  <c r="H26" i="1"/>
  <c r="F26" i="1"/>
  <c r="F27" i="1" s="1"/>
  <c r="F28" i="1" s="1"/>
  <c r="F29" i="1" s="1"/>
  <c r="F30" i="1" s="1"/>
  <c r="E26" i="1"/>
  <c r="E27" i="1" s="1"/>
  <c r="E28" i="1" s="1"/>
  <c r="E29" i="1" s="1"/>
  <c r="E30" i="1" s="1"/>
  <c r="H31" i="1" l="1"/>
  <c r="H56" i="1" s="1"/>
  <c r="I26" i="1"/>
  <c r="I31" i="1" s="1"/>
  <c r="I56" i="1" s="1"/>
  <c r="A26" i="1" l="1"/>
  <c r="A27" i="1" s="1"/>
  <c r="A28" i="1" s="1"/>
  <c r="A29" i="1" s="1"/>
  <c r="A30" i="1" s="1"/>
  <c r="A36" i="1" s="1"/>
  <c r="A37" i="1" s="1"/>
  <c r="A38" i="1" s="1"/>
  <c r="A39" i="1" s="1"/>
  <c r="A40" i="1" s="1"/>
  <c r="A41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<sst xmlns="http://schemas.openxmlformats.org/spreadsheetml/2006/main" count="91" uniqueCount="69">
  <si>
    <t>K'ULB'IL YOL TWITZ PAXIL</t>
  </si>
  <si>
    <t>ACADEMIA DE LAS LENGUAS MAYAS DE GUATEMALA</t>
  </si>
  <si>
    <t xml:space="preserve">3a. CALLE 00-11 ZONA 10  </t>
  </si>
  <si>
    <t>PAGO DE DIETAS COMUNIDADES LINGUISTICAS  RENGLON 061</t>
  </si>
  <si>
    <t>No.</t>
  </si>
  <si>
    <t>NIT</t>
  </si>
  <si>
    <t>Nombres y Apellidos</t>
  </si>
  <si>
    <t>POR PAGO DE DIETAS</t>
  </si>
  <si>
    <t>MESES</t>
  </si>
  <si>
    <t>MONTO</t>
  </si>
  <si>
    <t>Retención ISR</t>
  </si>
  <si>
    <t>Liquido a recibir</t>
  </si>
  <si>
    <t>A</t>
  </si>
  <si>
    <t>NÚMERO DE PLANILLAS</t>
  </si>
  <si>
    <t>Presidente</t>
  </si>
  <si>
    <t>Vice-Presidente</t>
  </si>
  <si>
    <t>Secretario</t>
  </si>
  <si>
    <t>Tesorero</t>
  </si>
  <si>
    <t>Vocal I</t>
  </si>
  <si>
    <t>Vocal II</t>
  </si>
  <si>
    <t>TOTAL</t>
  </si>
  <si>
    <t>AUXILIAR DE CONTABILIDAD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</si>
  <si>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</si>
  <si>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COMUNIDAD LINGÜÍSTICA  CH'ORTI'</t>
  </si>
  <si>
    <t>Hector René López Shúchite</t>
  </si>
  <si>
    <t>María Genoveva Castillo Ortíz de Díaz</t>
  </si>
  <si>
    <t>Jaqueline Guadalupe Quizar Ramos</t>
  </si>
  <si>
    <t>Mardoqueo Jacobo García Hernández</t>
  </si>
  <si>
    <t>Quirino Ramos Súchite</t>
  </si>
  <si>
    <t>Mauricio López Méndez</t>
  </si>
  <si>
    <t>01-00-000-001-000-061-2004-11</t>
  </si>
  <si>
    <t>COMUNIDAD LINGÜÍSTICA  KAQCHIKEL</t>
  </si>
  <si>
    <t>Jaquelyn Alexandra Alacán Quino</t>
  </si>
  <si>
    <t>Raineiro Felix Camey Huz</t>
  </si>
  <si>
    <t>Ana Teresa Ajquejay Batz</t>
  </si>
  <si>
    <t>Roselia Ixcabán Canux Quilá de Xicay</t>
  </si>
  <si>
    <t>Carlos Alexander Mucía Ixén</t>
  </si>
  <si>
    <t>Sergio Miguel López Pablo</t>
  </si>
  <si>
    <t>Vocal III</t>
  </si>
  <si>
    <t>01-00-000-001-000-061-0406-11</t>
  </si>
  <si>
    <t>COMUNIDAD LINGÜÍSTICA  USPANTEKA</t>
  </si>
  <si>
    <t>Luis Armando Ajpop Ajcot</t>
  </si>
  <si>
    <t>2830649K</t>
  </si>
  <si>
    <t>Elias Itzep Patzan</t>
  </si>
  <si>
    <t>Berta Chitop López de López</t>
  </si>
  <si>
    <t>Salvador Pinula Ical</t>
  </si>
  <si>
    <t>Juana Floriana Quixtán Pinula</t>
  </si>
  <si>
    <t>Julian Zepeda Morán</t>
  </si>
  <si>
    <t>Erinea Celeste Pacheco Túm</t>
  </si>
  <si>
    <t>01-00-000-001-000-061-1415-11</t>
  </si>
  <si>
    <t>Periodo: Agosto 2026</t>
  </si>
  <si>
    <t>R.-061      
040-2026</t>
  </si>
  <si>
    <t>Agosto</t>
  </si>
  <si>
    <t>GUATEMALA, AGOSTO 2026</t>
  </si>
  <si>
    <t>01-00-000-001-000-061-1503-11</t>
  </si>
  <si>
    <t>Manuel de Jesús Solomán Pérez</t>
  </si>
  <si>
    <t>José Arturo Calo Ortíz</t>
  </si>
  <si>
    <t>Nery Baltazar Cuxum Mendoza</t>
  </si>
  <si>
    <t>Ingrid Lucía Toj Morente</t>
  </si>
  <si>
    <t>Marvin Higinio Teletor Rosales</t>
  </si>
  <si>
    <t>Rosa Amanda Pérez Toj</t>
  </si>
  <si>
    <t>Angel Santiago de Leon Iboy</t>
  </si>
  <si>
    <t>COMUNIDAD LINGÜÍSTICA  ACHI</t>
  </si>
  <si>
    <t xml:space="preserve">LA PRESENTE PLANILLA DE PAGO DE DIETAS A JUNTAS DIRECTIVAS DE LAS COMUNIDADES LINGÜÍSTICAS, ASCIENDE A LA CANTIDAD DE: VEINTITRES MIL CUATROCIENTOS QUETZALES CON 00/100. </t>
  </si>
  <si>
    <t>REVISADO POR: LIC. JULIÁN LÓPEZ MÉNDEZ - JEFE DE CONTABILIDAD-ALMG</t>
  </si>
  <si>
    <t>LIC. JULIÁN LÓPEZ MÉNDEZ</t>
  </si>
  <si>
    <t xml:space="preserve">                       JEFE DE CONTABILIDAD -ALMG- </t>
  </si>
  <si>
    <t>ANA LUISA HERNANDEZ GARCIA</t>
  </si>
  <si>
    <t>ELABORADO POR: ANA LUISA HERNANDEZ GARCIA - AUXILIAR DE CONTABILIDAD-ALMG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</si>
</sst>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[$Q-100A]#,##0.00;[Red][$Q-100A]#,##0.00"/>
    <numFmt numFmtId="166" formatCode="[$Q-100A]#,##0.00_);[Red]\([$Q-100A]#,##0.00\)"/>
    <numFmt numFmtId="167" formatCode="_(* #,##0.00_);_(* \(#,##0.00\);_(* &quot;-&quot;??_);_(@_)"/>
    <numFmt numFmtId="168" formatCode="_-[$Q-100A]* #,##0.00_-;\-[$Q-100A]* #,##0.00_-;_-[$Q-100A]* &quot;-&quot;??_-;_-@_-"/>
  </numFmts>
  <fonts count="15" x14ac:knownFonts="1"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sz val="16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8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/>
      <right/>
      <top style="medium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7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80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/>
    <xf numFmtId="166" fontId="6" fillId="0" borderId="0" xfId="2" applyNumberFormat="1" applyFont="1" applyFill="1" applyBorder="1" applyAlignment="1" applyProtection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/>
    <xf numFmtId="0" fontId="9" fillId="0" borderId="0" xfId="0" applyFont="1" applyFill="1"/>
    <xf numFmtId="0" fontId="3" fillId="0" borderId="0" xfId="0" applyFont="1" applyFill="1" applyBorder="1" applyAlignment="1">
      <alignment horizontal="center"/>
    </xf>
    <xf numFmtId="165" fontId="4" fillId="0" borderId="6" xfId="0" applyNumberFormat="1" applyFont="1" applyFill="1" applyBorder="1" applyAlignment="1">
      <alignment horizontal="center"/>
    </xf>
    <xf numFmtId="167" fontId="3" fillId="2" borderId="0" xfId="1" applyFont="1" applyFill="1" applyAlignment="1">
      <alignment horizontal="center"/>
    </xf>
    <xf numFmtId="0" fontId="3" fillId="0" borderId="0" xfId="0" applyFont="1"/>
    <xf numFmtId="165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65" fontId="2" fillId="2" borderId="0" xfId="0" applyNumberFormat="1" applyFont="1" applyFill="1" applyAlignment="1">
      <alignment horizontal="center"/>
    </xf>
    <xf numFmtId="165" fontId="2" fillId="0" borderId="0" xfId="0" applyNumberFormat="1" applyFont="1" applyFill="1" applyBorder="1"/>
    <xf numFmtId="168" fontId="1" fillId="0" borderId="0" xfId="2" applyNumberFormat="1" applyFill="1" applyBorder="1"/>
    <xf numFmtId="168" fontId="6" fillId="0" borderId="0" xfId="0" applyNumberFormat="1" applyFont="1" applyFill="1" applyBorder="1"/>
    <xf numFmtId="164" fontId="2" fillId="0" borderId="0" xfId="2" applyFont="1" applyFill="1" applyBorder="1" applyAlignment="1" applyProtection="1"/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/>
    <xf numFmtId="0" fontId="7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/>
    <xf numFmtId="0" fontId="10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distributed" wrapText="1"/>
    </xf>
    <xf numFmtId="0" fontId="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6" fillId="0" borderId="0" xfId="0" applyNumberFormat="1" applyFont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17" fontId="6" fillId="0" borderId="0" xfId="0" applyNumberFormat="1" applyFont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164" fontId="6" fillId="0" borderId="0" xfId="2" applyFont="1" applyFill="1" applyBorder="1" applyAlignment="1" applyProtection="1">
      <alignment horizontal="center" vertical="center"/>
    </xf>
    <xf numFmtId="165" fontId="7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distributed" wrapText="1"/>
    </xf>
    <xf numFmtId="0" fontId="3" fillId="0" borderId="3" xfId="0" applyFont="1" applyFill="1" applyBorder="1" applyAlignment="1">
      <alignment horizontal="center" vertical="distributed" wrapText="1"/>
    </xf>
    <xf numFmtId="0" fontId="3" fillId="0" borderId="0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703525</xdr:colOff>
      <xdr:row>0</xdr:row>
      <xdr:rowOff>147864</xdr:rowOff>
    </xdr:from>
    <xdr:to>
      <xdr:col>9</xdr:col>
      <xdr:colOff>697405</xdr:colOff>
      <xdr:row>5</xdr:row>
      <xdr:rowOff>19050</xdr:rowOff>
    </xdr:to>
    <xdr:pic>
      <xdr:nvPicPr>
        <xdr:cNvPr id="2" name="Imagen 4" descr="Logotipo ALMG-01">
          <a:extLst>
            <a:ext uri="{FF2B5EF4-FFF2-40B4-BE49-F238E27FC236}">
              <a16:creationId xmlns:a16="http://schemas.microsoft.com/office/drawing/2014/main" id="{84FC4A1A-ED5A-47E3-99AB-8D5C4026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1225" y="147864"/>
          <a:ext cx="1242522" cy="1071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showGridLines="0" tabSelected="1" view="pageBreakPreview" zoomScale="55" zoomScaleNormal="55" zoomScaleSheetLayoutView="55" zoomScalePageLayoutView="80" workbookViewId="0">
      <selection activeCell="J21" sqref="J21"/>
    </sheetView>
  </sheetViews>
  <sheetFormatPr baseColWidth="10" defaultRowHeight="11.25" customHeight="1" x14ac:dyDescent="0.35"/>
  <cols>
    <col min="1" max="1" width="8.5703125" style="7" bestFit="1" customWidth="1"/>
    <col min="2" max="2" width="12.85546875" style="7" bestFit="1" customWidth="1"/>
    <col min="3" max="3" width="50.85546875" style="6" customWidth="1"/>
    <col min="4" max="4" width="16.7109375" style="7" customWidth="1"/>
    <col min="5" max="5" width="16.5703125" style="7" customWidth="1"/>
    <col min="6" max="6" width="21" style="37" customWidth="1"/>
    <col min="7" max="7" width="19.42578125" style="6" customWidth="1"/>
    <col min="8" max="8" width="16.28515625" style="7" customWidth="1"/>
    <col min="9" max="9" width="18.7109375" style="7" customWidth="1"/>
    <col min="10" max="10" width="16.140625" style="32" customWidth="1"/>
    <col min="11" max="11" width="20.42578125" style="7" customWidth="1"/>
    <col min="12" max="16384" width="11.42578125" style="36"/>
  </cols>
  <sheetData>
    <row r="1" spans="1:12" s="1" customFormat="1" ht="14.1" customHeight="1" x14ac:dyDescent="0.3">
      <c r="A1" s="2"/>
      <c r="B1" s="2"/>
      <c r="D1" s="2"/>
      <c r="E1" s="2"/>
      <c r="F1" s="2"/>
      <c r="H1" s="2"/>
      <c r="I1" s="2"/>
      <c r="J1" s="3"/>
      <c r="K1" s="2"/>
    </row>
    <row r="2" spans="1:12" s="1" customFormat="1" ht="20.25" x14ac:dyDescent="0.3">
      <c r="C2" s="65" t="s">
        <v>0</v>
      </c>
      <c r="D2" s="65"/>
      <c r="E2" s="65"/>
      <c r="F2" s="65"/>
      <c r="G2" s="65"/>
      <c r="H2" s="65"/>
      <c r="I2" s="65"/>
      <c r="J2" s="65"/>
      <c r="K2" s="66" t="s">
        <v>51</v>
      </c>
    </row>
    <row r="3" spans="1:12" s="1" customFormat="1" ht="20.25" x14ac:dyDescent="0.3">
      <c r="B3" s="4"/>
      <c r="C3" s="65" t="s">
        <v>1</v>
      </c>
      <c r="D3" s="65"/>
      <c r="E3" s="65"/>
      <c r="F3" s="65"/>
      <c r="G3" s="65"/>
      <c r="H3" s="65"/>
      <c r="I3" s="65"/>
      <c r="J3" s="65"/>
      <c r="K3" s="66"/>
      <c r="L3" s="66"/>
    </row>
    <row r="4" spans="1:12" s="1" customFormat="1" ht="20.25" x14ac:dyDescent="0.3">
      <c r="C4" s="68" t="s">
        <v>2</v>
      </c>
      <c r="D4" s="68"/>
      <c r="E4" s="68"/>
      <c r="F4" s="68"/>
      <c r="G4" s="68"/>
      <c r="H4" s="68"/>
      <c r="I4" s="68"/>
      <c r="J4" s="68"/>
      <c r="K4" s="66"/>
      <c r="L4" s="66"/>
    </row>
    <row r="5" spans="1:12" s="1" customFormat="1" ht="20.25" x14ac:dyDescent="0.3">
      <c r="A5" s="5"/>
      <c r="B5" s="5"/>
      <c r="C5" s="77" t="s">
        <v>3</v>
      </c>
      <c r="D5" s="77"/>
      <c r="E5" s="77"/>
      <c r="F5" s="77"/>
      <c r="G5" s="77"/>
      <c r="H5" s="77"/>
      <c r="I5" s="77"/>
      <c r="J5" s="77"/>
      <c r="K5" s="5"/>
    </row>
    <row r="6" spans="1:12" s="1" customFormat="1" ht="20.25" x14ac:dyDescent="0.3">
      <c r="A6" s="4"/>
      <c r="B6" s="4"/>
      <c r="C6" s="70" t="s">
        <v>50</v>
      </c>
      <c r="D6" s="70"/>
      <c r="E6" s="70"/>
      <c r="F6" s="70"/>
      <c r="G6" s="70"/>
      <c r="H6" s="70"/>
      <c r="I6" s="70"/>
      <c r="J6" s="70"/>
      <c r="K6" s="4"/>
    </row>
    <row r="7" spans="1:12" s="1" customFormat="1" ht="17.25" customHeight="1" x14ac:dyDescent="0.3">
      <c r="J7" s="3"/>
    </row>
    <row r="8" spans="1:12" s="1" customFormat="1" ht="26.25" customHeight="1" x14ac:dyDescent="0.3">
      <c r="A8" s="71" t="s">
        <v>4</v>
      </c>
      <c r="B8" s="71" t="s">
        <v>5</v>
      </c>
      <c r="C8" s="71" t="s">
        <v>6</v>
      </c>
      <c r="D8" s="44" t="s">
        <v>7</v>
      </c>
      <c r="E8" s="78" t="s">
        <v>13</v>
      </c>
      <c r="F8" s="71" t="s">
        <v>8</v>
      </c>
      <c r="G8" s="71" t="s">
        <v>9</v>
      </c>
      <c r="H8" s="73" t="s">
        <v>10</v>
      </c>
      <c r="I8" s="75" t="s">
        <v>11</v>
      </c>
      <c r="J8" s="58"/>
      <c r="K8" s="58"/>
    </row>
    <row r="9" spans="1:12" s="1" customFormat="1" ht="20.25" x14ac:dyDescent="0.3">
      <c r="A9" s="72"/>
      <c r="B9" s="72"/>
      <c r="C9" s="72"/>
      <c r="D9" s="43" t="s">
        <v>12</v>
      </c>
      <c r="E9" s="79"/>
      <c r="F9" s="72"/>
      <c r="G9" s="72"/>
      <c r="H9" s="74"/>
      <c r="I9" s="76"/>
      <c r="J9" s="54"/>
      <c r="K9" s="54"/>
    </row>
    <row r="10" spans="1:12" s="1" customFormat="1" ht="15.75" customHeight="1" x14ac:dyDescent="0.3">
      <c r="A10" s="40"/>
      <c r="B10" s="40"/>
      <c r="C10" s="40"/>
      <c r="D10" s="39"/>
      <c r="E10" s="41"/>
      <c r="F10" s="40"/>
      <c r="G10" s="40"/>
      <c r="H10" s="38"/>
      <c r="I10" s="42"/>
      <c r="J10" s="45"/>
      <c r="K10" s="45"/>
    </row>
    <row r="11" spans="1:12" s="1" customFormat="1" ht="15.75" customHeight="1" x14ac:dyDescent="0.3">
      <c r="A11" s="57"/>
      <c r="B11" s="57"/>
      <c r="C11" s="57"/>
      <c r="D11" s="56"/>
      <c r="E11" s="41"/>
      <c r="F11" s="57"/>
      <c r="G11" s="57"/>
      <c r="H11" s="55"/>
      <c r="I11" s="42"/>
      <c r="J11" s="45"/>
      <c r="K11" s="45"/>
    </row>
    <row r="12" spans="1:12" s="7" customFormat="1" ht="15.75" x14ac:dyDescent="0.25">
      <c r="A12" s="58"/>
      <c r="B12" s="45"/>
      <c r="C12" s="48" t="s">
        <v>62</v>
      </c>
      <c r="D12" s="45"/>
      <c r="E12" s="45"/>
      <c r="F12" s="45"/>
      <c r="G12" s="58"/>
      <c r="H12" s="58"/>
      <c r="I12" s="58"/>
      <c r="J12" s="45"/>
      <c r="K12" s="45"/>
    </row>
    <row r="13" spans="1:12" s="7" customFormat="1" ht="15.75" customHeight="1" x14ac:dyDescent="0.2">
      <c r="A13" s="45">
        <v>1</v>
      </c>
      <c r="B13" s="54">
        <v>19036930</v>
      </c>
      <c r="C13" s="49" t="s">
        <v>61</v>
      </c>
      <c r="D13" s="59" t="s">
        <v>14</v>
      </c>
      <c r="E13" s="45">
        <v>9816</v>
      </c>
      <c r="F13" s="45" t="s">
        <v>52</v>
      </c>
      <c r="G13" s="50">
        <v>900</v>
      </c>
      <c r="H13" s="50">
        <f t="shared" ref="H13:H18" si="0">G13*0.05</f>
        <v>45</v>
      </c>
      <c r="I13" s="50">
        <f t="shared" ref="I13:I19" si="1">+G13-H13</f>
        <v>855</v>
      </c>
      <c r="J13" s="45"/>
      <c r="K13" s="45"/>
    </row>
    <row r="14" spans="1:12" s="7" customFormat="1" ht="15.75" customHeight="1" x14ac:dyDescent="0.2">
      <c r="A14" s="45">
        <f t="shared" ref="A14:A19" si="2">A13+1</f>
        <v>2</v>
      </c>
      <c r="B14" s="45">
        <v>11455713</v>
      </c>
      <c r="C14" s="49" t="s">
        <v>60</v>
      </c>
      <c r="D14" s="45" t="s">
        <v>15</v>
      </c>
      <c r="E14" s="45">
        <f t="shared" ref="E14:G18" si="3">E13</f>
        <v>9816</v>
      </c>
      <c r="F14" s="45" t="str">
        <f t="shared" si="3"/>
        <v>Agosto</v>
      </c>
      <c r="G14" s="50">
        <f t="shared" si="3"/>
        <v>900</v>
      </c>
      <c r="H14" s="50">
        <f t="shared" si="0"/>
        <v>45</v>
      </c>
      <c r="I14" s="50">
        <f t="shared" si="1"/>
        <v>855</v>
      </c>
      <c r="J14" s="45"/>
      <c r="K14" s="45"/>
    </row>
    <row r="15" spans="1:12" s="7" customFormat="1" ht="15.75" customHeight="1" x14ac:dyDescent="0.2">
      <c r="A15" s="45">
        <f t="shared" si="2"/>
        <v>3</v>
      </c>
      <c r="B15" s="45">
        <v>57909040</v>
      </c>
      <c r="C15" s="49" t="s">
        <v>59</v>
      </c>
      <c r="D15" s="45" t="s">
        <v>16</v>
      </c>
      <c r="E15" s="45">
        <f t="shared" si="3"/>
        <v>9816</v>
      </c>
      <c r="F15" s="45" t="str">
        <f t="shared" si="3"/>
        <v>Agosto</v>
      </c>
      <c r="G15" s="50">
        <f t="shared" si="3"/>
        <v>900</v>
      </c>
      <c r="H15" s="50">
        <f t="shared" si="0"/>
        <v>45</v>
      </c>
      <c r="I15" s="50">
        <f t="shared" si="1"/>
        <v>855</v>
      </c>
      <c r="J15" s="45"/>
      <c r="K15" s="45"/>
    </row>
    <row r="16" spans="1:12" s="7" customFormat="1" ht="15.75" customHeight="1" x14ac:dyDescent="0.2">
      <c r="A16" s="45">
        <f t="shared" si="2"/>
        <v>4</v>
      </c>
      <c r="B16" s="45">
        <v>34670181</v>
      </c>
      <c r="C16" s="49" t="s">
        <v>58</v>
      </c>
      <c r="D16" s="45" t="s">
        <v>17</v>
      </c>
      <c r="E16" s="45">
        <f t="shared" si="3"/>
        <v>9816</v>
      </c>
      <c r="F16" s="45" t="str">
        <f t="shared" si="3"/>
        <v>Agosto</v>
      </c>
      <c r="G16" s="50">
        <f t="shared" si="3"/>
        <v>900</v>
      </c>
      <c r="H16" s="50">
        <f t="shared" si="0"/>
        <v>45</v>
      </c>
      <c r="I16" s="8">
        <f t="shared" si="1"/>
        <v>855</v>
      </c>
      <c r="J16" s="45"/>
      <c r="K16" s="45"/>
    </row>
    <row r="17" spans="1:11" s="7" customFormat="1" ht="15.75" customHeight="1" x14ac:dyDescent="0.2">
      <c r="A17" s="45">
        <f t="shared" si="2"/>
        <v>5</v>
      </c>
      <c r="B17" s="45">
        <v>45845948</v>
      </c>
      <c r="C17" s="49" t="s">
        <v>57</v>
      </c>
      <c r="D17" s="45" t="s">
        <v>18</v>
      </c>
      <c r="E17" s="45">
        <f t="shared" si="3"/>
        <v>9816</v>
      </c>
      <c r="F17" s="45" t="str">
        <f t="shared" si="3"/>
        <v>Agosto</v>
      </c>
      <c r="G17" s="50">
        <f t="shared" si="3"/>
        <v>900</v>
      </c>
      <c r="H17" s="50">
        <f t="shared" si="0"/>
        <v>45</v>
      </c>
      <c r="I17" s="50">
        <f t="shared" si="1"/>
        <v>855</v>
      </c>
      <c r="J17" s="45"/>
      <c r="K17" s="45"/>
    </row>
    <row r="18" spans="1:11" s="7" customFormat="1" ht="15.75" customHeight="1" x14ac:dyDescent="0.2">
      <c r="A18" s="45">
        <f t="shared" si="2"/>
        <v>6</v>
      </c>
      <c r="B18" s="45">
        <v>60953608</v>
      </c>
      <c r="C18" s="49" t="s">
        <v>56</v>
      </c>
      <c r="D18" s="45" t="s">
        <v>19</v>
      </c>
      <c r="E18" s="45">
        <f t="shared" si="3"/>
        <v>9816</v>
      </c>
      <c r="F18" s="45" t="str">
        <f t="shared" si="3"/>
        <v>Agosto</v>
      </c>
      <c r="G18" s="50">
        <f t="shared" si="3"/>
        <v>900</v>
      </c>
      <c r="H18" s="50">
        <f t="shared" si="0"/>
        <v>45</v>
      </c>
      <c r="I18" s="8">
        <f t="shared" si="1"/>
        <v>855</v>
      </c>
      <c r="J18" s="45"/>
      <c r="K18" s="45"/>
    </row>
    <row r="19" spans="1:11" s="7" customFormat="1" ht="15.75" customHeight="1" x14ac:dyDescent="0.2">
      <c r="A19" s="45">
        <f t="shared" si="2"/>
        <v>7</v>
      </c>
      <c r="B19" s="45">
        <v>19515227</v>
      </c>
      <c r="C19" s="49" t="s">
        <v>55</v>
      </c>
      <c r="D19" s="45" t="s">
        <v>38</v>
      </c>
      <c r="E19" s="45">
        <f>E18</f>
        <v>9816</v>
      </c>
      <c r="F19" s="45" t="str">
        <f>F18</f>
        <v>Agosto</v>
      </c>
      <c r="G19" s="50">
        <v>900</v>
      </c>
      <c r="H19" s="50">
        <f>G19*5%</f>
        <v>45</v>
      </c>
      <c r="I19" s="8">
        <f t="shared" si="1"/>
        <v>855</v>
      </c>
      <c r="J19" s="9"/>
      <c r="K19" s="45"/>
    </row>
    <row r="20" spans="1:11" s="7" customFormat="1" ht="15.75" customHeight="1" thickBot="1" x14ac:dyDescent="0.3">
      <c r="A20" s="45"/>
      <c r="B20" s="58"/>
      <c r="C20" s="46" t="s">
        <v>54</v>
      </c>
      <c r="D20" s="58"/>
      <c r="E20" s="58"/>
      <c r="F20" s="58"/>
      <c r="G20" s="51">
        <f>SUM(G13:G19)</f>
        <v>6300</v>
      </c>
      <c r="H20" s="51">
        <f>SUM(H13:H19)</f>
        <v>315</v>
      </c>
      <c r="I20" s="51">
        <f>SUM(I13:I19)</f>
        <v>5985</v>
      </c>
      <c r="J20" s="58"/>
      <c r="K20" s="58"/>
    </row>
    <row r="21" spans="1:11" s="7" customFormat="1" ht="15.75" customHeight="1" thickTop="1" x14ac:dyDescent="0.25">
      <c r="A21" s="45"/>
      <c r="B21" s="58"/>
      <c r="C21" s="46"/>
      <c r="D21" s="58"/>
      <c r="E21" s="58"/>
      <c r="F21" s="58"/>
      <c r="G21" s="60"/>
      <c r="H21" s="60"/>
      <c r="I21" s="60"/>
      <c r="J21" s="58"/>
      <c r="K21" s="58"/>
    </row>
    <row r="22" spans="1:11" s="7" customFormat="1" ht="15.75" customHeight="1" x14ac:dyDescent="0.25">
      <c r="A22" s="45"/>
      <c r="B22" s="58"/>
      <c r="C22" s="46"/>
      <c r="D22" s="58"/>
      <c r="E22" s="58"/>
      <c r="F22" s="58"/>
      <c r="G22" s="60"/>
      <c r="H22" s="60"/>
      <c r="I22" s="60"/>
      <c r="J22" s="58"/>
      <c r="K22" s="58"/>
    </row>
    <row r="23" spans="1:11" s="7" customFormat="1" ht="15.75" customHeight="1" x14ac:dyDescent="0.25">
      <c r="A23" s="45"/>
      <c r="B23" s="58"/>
      <c r="C23" s="46"/>
      <c r="D23" s="58"/>
      <c r="E23" s="58"/>
      <c r="F23" s="58"/>
      <c r="G23" s="60"/>
      <c r="H23" s="60"/>
      <c r="I23" s="60"/>
      <c r="J23" s="58"/>
      <c r="K23" s="58"/>
    </row>
    <row r="24" spans="1:11" s="7" customFormat="1" ht="15.75" x14ac:dyDescent="0.25">
      <c r="A24" s="45"/>
      <c r="B24" s="45"/>
      <c r="C24" s="48" t="s">
        <v>23</v>
      </c>
      <c r="D24" s="45"/>
      <c r="E24" s="45"/>
      <c r="F24" s="45"/>
      <c r="G24" s="45"/>
      <c r="H24" s="45"/>
      <c r="I24" s="45"/>
      <c r="J24" s="9"/>
      <c r="K24" s="45"/>
    </row>
    <row r="25" spans="1:11" s="7" customFormat="1" ht="15" x14ac:dyDescent="0.2">
      <c r="A25" s="45">
        <f>A19+1</f>
        <v>8</v>
      </c>
      <c r="B25" s="45">
        <v>22651438</v>
      </c>
      <c r="C25" s="49" t="s">
        <v>24</v>
      </c>
      <c r="D25" s="45" t="s">
        <v>14</v>
      </c>
      <c r="E25" s="45">
        <v>9837</v>
      </c>
      <c r="F25" s="45" t="s">
        <v>52</v>
      </c>
      <c r="G25" s="50">
        <v>900</v>
      </c>
      <c r="H25" s="50">
        <v>45</v>
      </c>
      <c r="I25" s="8">
        <v>855</v>
      </c>
      <c r="J25" s="9"/>
      <c r="K25" s="45"/>
    </row>
    <row r="26" spans="1:11" s="7" customFormat="1" ht="15" x14ac:dyDescent="0.2">
      <c r="A26" s="45">
        <f t="shared" ref="A26:A30" si="4">A25+1</f>
        <v>9</v>
      </c>
      <c r="B26" s="45">
        <v>11702877</v>
      </c>
      <c r="C26" s="49" t="s">
        <v>25</v>
      </c>
      <c r="D26" s="45" t="s">
        <v>15</v>
      </c>
      <c r="E26" s="45">
        <f t="shared" ref="E26:F30" si="5">E25</f>
        <v>9837</v>
      </c>
      <c r="F26" s="45" t="str">
        <f>F25</f>
        <v>Agosto</v>
      </c>
      <c r="G26" s="50">
        <v>900</v>
      </c>
      <c r="H26" s="50">
        <f t="shared" ref="H26:H30" si="6">G26*5%</f>
        <v>45</v>
      </c>
      <c r="I26" s="8">
        <f t="shared" ref="I26:I30" si="7">+G26-H26</f>
        <v>855</v>
      </c>
      <c r="J26" s="9"/>
      <c r="K26" s="45"/>
    </row>
    <row r="27" spans="1:11" s="7" customFormat="1" ht="15" x14ac:dyDescent="0.2">
      <c r="A27" s="45">
        <f t="shared" si="4"/>
        <v>10</v>
      </c>
      <c r="B27" s="45">
        <v>108369714</v>
      </c>
      <c r="C27" s="49" t="s">
        <v>26</v>
      </c>
      <c r="D27" s="45" t="s">
        <v>16</v>
      </c>
      <c r="E27" s="45">
        <f t="shared" si="5"/>
        <v>9837</v>
      </c>
      <c r="F27" s="45" t="str">
        <f>F26</f>
        <v>Agosto</v>
      </c>
      <c r="G27" s="50">
        <v>900</v>
      </c>
      <c r="H27" s="50">
        <f t="shared" si="6"/>
        <v>45</v>
      </c>
      <c r="I27" s="8">
        <f t="shared" si="7"/>
        <v>855</v>
      </c>
      <c r="J27" s="9"/>
      <c r="K27" s="45"/>
    </row>
    <row r="28" spans="1:11" s="7" customFormat="1" ht="15" x14ac:dyDescent="0.2">
      <c r="A28" s="45">
        <f t="shared" si="4"/>
        <v>11</v>
      </c>
      <c r="B28" s="45">
        <v>33447896</v>
      </c>
      <c r="C28" s="49" t="s">
        <v>27</v>
      </c>
      <c r="D28" s="45" t="s">
        <v>17</v>
      </c>
      <c r="E28" s="45">
        <f t="shared" si="5"/>
        <v>9837</v>
      </c>
      <c r="F28" s="45" t="str">
        <f t="shared" si="5"/>
        <v>Agosto</v>
      </c>
      <c r="G28" s="50">
        <v>900</v>
      </c>
      <c r="H28" s="50">
        <f t="shared" si="6"/>
        <v>45</v>
      </c>
      <c r="I28" s="8">
        <f t="shared" si="7"/>
        <v>855</v>
      </c>
      <c r="J28" s="9"/>
      <c r="K28" s="45"/>
    </row>
    <row r="29" spans="1:11" s="7" customFormat="1" ht="15" x14ac:dyDescent="0.2">
      <c r="A29" s="45">
        <f t="shared" si="4"/>
        <v>12</v>
      </c>
      <c r="B29" s="45">
        <v>30526949</v>
      </c>
      <c r="C29" s="49" t="s">
        <v>28</v>
      </c>
      <c r="D29" s="45" t="s">
        <v>18</v>
      </c>
      <c r="E29" s="45">
        <f t="shared" si="5"/>
        <v>9837</v>
      </c>
      <c r="F29" s="45" t="str">
        <f t="shared" si="5"/>
        <v>Agosto</v>
      </c>
      <c r="G29" s="50">
        <v>900</v>
      </c>
      <c r="H29" s="50">
        <f t="shared" si="6"/>
        <v>45</v>
      </c>
      <c r="I29" s="8">
        <f t="shared" si="7"/>
        <v>855</v>
      </c>
      <c r="J29" s="9"/>
      <c r="K29" s="45"/>
    </row>
    <row r="30" spans="1:11" s="7" customFormat="1" ht="15" x14ac:dyDescent="0.2">
      <c r="A30" s="45">
        <f t="shared" si="4"/>
        <v>13</v>
      </c>
      <c r="B30" s="45">
        <v>33670366</v>
      </c>
      <c r="C30" s="49" t="s">
        <v>29</v>
      </c>
      <c r="D30" s="45" t="s">
        <v>19</v>
      </c>
      <c r="E30" s="45">
        <f t="shared" si="5"/>
        <v>9837</v>
      </c>
      <c r="F30" s="45" t="str">
        <f t="shared" si="5"/>
        <v>Agosto</v>
      </c>
      <c r="G30" s="50">
        <v>900</v>
      </c>
      <c r="H30" s="50">
        <f t="shared" si="6"/>
        <v>45</v>
      </c>
      <c r="I30" s="8">
        <f t="shared" si="7"/>
        <v>855</v>
      </c>
      <c r="J30" s="9"/>
      <c r="K30" s="45"/>
    </row>
    <row r="31" spans="1:11" s="7" customFormat="1" ht="16.5" thickBot="1" x14ac:dyDescent="0.3">
      <c r="A31" s="45"/>
      <c r="B31" s="45"/>
      <c r="C31" s="46" t="s">
        <v>30</v>
      </c>
      <c r="D31" s="45"/>
      <c r="E31" s="45"/>
      <c r="F31" s="45"/>
      <c r="G31" s="51">
        <f>SUM(G25:G30)</f>
        <v>5400</v>
      </c>
      <c r="H31" s="51">
        <f>SUM(H25:H30)</f>
        <v>270</v>
      </c>
      <c r="I31" s="51">
        <f>SUM(I25:I30)</f>
        <v>5130</v>
      </c>
      <c r="J31" s="9"/>
      <c r="K31" s="45"/>
    </row>
    <row r="32" spans="1:11" s="7" customFormat="1" ht="16.5" thickTop="1" x14ac:dyDescent="0.25">
      <c r="A32" s="45"/>
      <c r="B32" s="45"/>
      <c r="C32" s="46"/>
      <c r="D32" s="45"/>
      <c r="E32" s="45"/>
      <c r="F32" s="45"/>
      <c r="G32" s="47"/>
      <c r="H32" s="47"/>
      <c r="I32" s="47"/>
      <c r="J32" s="9"/>
      <c r="K32" s="45"/>
    </row>
    <row r="33" spans="1:11" s="7" customFormat="1" ht="15.75" x14ac:dyDescent="0.25">
      <c r="A33" s="45"/>
      <c r="B33" s="45"/>
      <c r="C33" s="46"/>
      <c r="D33" s="45"/>
      <c r="E33" s="45"/>
      <c r="F33" s="45"/>
      <c r="G33" s="47"/>
      <c r="H33" s="47"/>
      <c r="I33" s="47"/>
      <c r="J33" s="9"/>
      <c r="K33" s="45"/>
    </row>
    <row r="34" spans="1:11" s="7" customFormat="1" ht="15.75" x14ac:dyDescent="0.25">
      <c r="A34" s="45"/>
      <c r="B34" s="45"/>
      <c r="C34" s="46"/>
      <c r="D34" s="45"/>
      <c r="E34" s="45"/>
      <c r="F34" s="45"/>
      <c r="G34" s="47"/>
      <c r="H34" s="47"/>
      <c r="I34" s="47"/>
      <c r="J34" s="9"/>
      <c r="K34" s="45"/>
    </row>
    <row r="35" spans="1:11" s="7" customFormat="1" ht="15.75" x14ac:dyDescent="0.25">
      <c r="A35" s="45"/>
      <c r="B35" s="45"/>
      <c r="C35" s="48" t="s">
        <v>31</v>
      </c>
      <c r="D35" s="45"/>
      <c r="E35" s="45"/>
      <c r="F35" s="45"/>
      <c r="G35" s="47"/>
      <c r="H35" s="47"/>
      <c r="I35" s="47"/>
      <c r="J35" s="9"/>
      <c r="K35" s="45"/>
    </row>
    <row r="36" spans="1:11" s="7" customFormat="1" ht="15" x14ac:dyDescent="0.2">
      <c r="A36" s="45">
        <f>A30+1</f>
        <v>14</v>
      </c>
      <c r="B36" s="45">
        <v>89338715</v>
      </c>
      <c r="C36" s="49" t="s">
        <v>32</v>
      </c>
      <c r="D36" s="45" t="s">
        <v>15</v>
      </c>
      <c r="E36" s="45">
        <v>9690</v>
      </c>
      <c r="F36" s="52" t="s">
        <v>52</v>
      </c>
      <c r="G36" s="50">
        <v>900</v>
      </c>
      <c r="H36" s="50">
        <f t="shared" ref="H36:H41" si="8">G36*5%</f>
        <v>45</v>
      </c>
      <c r="I36" s="50">
        <f t="shared" ref="I36:I41" si="9">G36-H36</f>
        <v>855</v>
      </c>
      <c r="J36" s="45"/>
      <c r="K36" s="45"/>
    </row>
    <row r="37" spans="1:11" s="7" customFormat="1" ht="15" x14ac:dyDescent="0.2">
      <c r="A37" s="45">
        <f>A36+1</f>
        <v>15</v>
      </c>
      <c r="B37" s="45">
        <v>8462747</v>
      </c>
      <c r="C37" s="49" t="s">
        <v>33</v>
      </c>
      <c r="D37" s="45" t="s">
        <v>16</v>
      </c>
      <c r="E37" s="45">
        <f t="shared" ref="E37:F41" si="10">E36</f>
        <v>9690</v>
      </c>
      <c r="F37" s="52" t="str">
        <f t="shared" si="10"/>
        <v>Agosto</v>
      </c>
      <c r="G37" s="50">
        <v>900</v>
      </c>
      <c r="H37" s="50">
        <f t="shared" si="8"/>
        <v>45</v>
      </c>
      <c r="I37" s="50">
        <f t="shared" si="9"/>
        <v>855</v>
      </c>
      <c r="J37" s="45"/>
      <c r="K37" s="45"/>
    </row>
    <row r="38" spans="1:11" s="7" customFormat="1" ht="15" x14ac:dyDescent="0.2">
      <c r="A38" s="45">
        <f t="shared" ref="A38:A41" si="11">A37+1</f>
        <v>16</v>
      </c>
      <c r="B38" s="45">
        <v>44263783</v>
      </c>
      <c r="C38" s="49" t="s">
        <v>34</v>
      </c>
      <c r="D38" s="45" t="s">
        <v>17</v>
      </c>
      <c r="E38" s="45">
        <f t="shared" si="10"/>
        <v>9690</v>
      </c>
      <c r="F38" s="52" t="str">
        <f t="shared" si="10"/>
        <v>Agosto</v>
      </c>
      <c r="G38" s="50">
        <v>900</v>
      </c>
      <c r="H38" s="50">
        <f t="shared" si="8"/>
        <v>45</v>
      </c>
      <c r="I38" s="50">
        <f t="shared" si="9"/>
        <v>855</v>
      </c>
      <c r="J38" s="45"/>
      <c r="K38" s="45"/>
    </row>
    <row r="39" spans="1:11" s="7" customFormat="1" ht="15" x14ac:dyDescent="0.2">
      <c r="A39" s="45">
        <f t="shared" si="11"/>
        <v>17</v>
      </c>
      <c r="B39" s="45">
        <v>61691178</v>
      </c>
      <c r="C39" s="49" t="s">
        <v>35</v>
      </c>
      <c r="D39" s="45" t="s">
        <v>18</v>
      </c>
      <c r="E39" s="45">
        <f t="shared" si="10"/>
        <v>9690</v>
      </c>
      <c r="F39" s="52" t="str">
        <f t="shared" si="10"/>
        <v>Agosto</v>
      </c>
      <c r="G39" s="50">
        <v>900</v>
      </c>
      <c r="H39" s="50">
        <f t="shared" si="8"/>
        <v>45</v>
      </c>
      <c r="I39" s="50">
        <f t="shared" si="9"/>
        <v>855</v>
      </c>
      <c r="J39" s="45"/>
      <c r="K39" s="45"/>
    </row>
    <row r="40" spans="1:11" s="7" customFormat="1" ht="15" x14ac:dyDescent="0.2">
      <c r="A40" s="45">
        <f t="shared" si="11"/>
        <v>18</v>
      </c>
      <c r="B40" s="45">
        <v>58380299</v>
      </c>
      <c r="C40" s="49" t="s">
        <v>36</v>
      </c>
      <c r="D40" s="45" t="s">
        <v>19</v>
      </c>
      <c r="E40" s="45">
        <f t="shared" si="10"/>
        <v>9690</v>
      </c>
      <c r="F40" s="52" t="str">
        <f t="shared" si="10"/>
        <v>Agosto</v>
      </c>
      <c r="G40" s="50">
        <v>900</v>
      </c>
      <c r="H40" s="50">
        <f t="shared" si="8"/>
        <v>45</v>
      </c>
      <c r="I40" s="50">
        <f t="shared" si="9"/>
        <v>855</v>
      </c>
      <c r="J40" s="9"/>
      <c r="K40" s="45"/>
    </row>
    <row r="41" spans="1:11" s="7" customFormat="1" ht="15" x14ac:dyDescent="0.2">
      <c r="A41" s="45">
        <f t="shared" si="11"/>
        <v>19</v>
      </c>
      <c r="B41" s="45">
        <v>48903728</v>
      </c>
      <c r="C41" s="49" t="s">
        <v>37</v>
      </c>
      <c r="D41" s="45" t="s">
        <v>38</v>
      </c>
      <c r="E41" s="45">
        <f t="shared" si="10"/>
        <v>9690</v>
      </c>
      <c r="F41" s="52" t="str">
        <f t="shared" si="10"/>
        <v>Agosto</v>
      </c>
      <c r="G41" s="50">
        <v>900</v>
      </c>
      <c r="H41" s="50">
        <f t="shared" si="8"/>
        <v>45</v>
      </c>
      <c r="I41" s="50">
        <f t="shared" si="9"/>
        <v>855</v>
      </c>
      <c r="J41" s="9"/>
      <c r="K41" s="45"/>
    </row>
    <row r="42" spans="1:11" s="7" customFormat="1" ht="16.5" thickBot="1" x14ac:dyDescent="0.3">
      <c r="A42" s="45"/>
      <c r="B42" s="45"/>
      <c r="C42" s="46" t="s">
        <v>39</v>
      </c>
      <c r="D42" s="45"/>
      <c r="E42" s="45"/>
      <c r="F42" s="45"/>
      <c r="G42" s="53">
        <f>SUM(G36:G41)</f>
        <v>5400</v>
      </c>
      <c r="H42" s="53">
        <f>SUM(H36:H41)</f>
        <v>270</v>
      </c>
      <c r="I42" s="53">
        <f>SUM(I36:I41)</f>
        <v>5130</v>
      </c>
      <c r="J42" s="9"/>
      <c r="K42" s="45"/>
    </row>
    <row r="43" spans="1:11" s="7" customFormat="1" ht="16.5" thickTop="1" x14ac:dyDescent="0.25">
      <c r="A43" s="45"/>
      <c r="B43" s="45"/>
      <c r="C43" s="46"/>
      <c r="D43" s="45"/>
      <c r="E43" s="45"/>
      <c r="F43" s="45"/>
      <c r="G43" s="47"/>
      <c r="H43" s="47"/>
      <c r="I43" s="47"/>
      <c r="J43" s="9"/>
      <c r="K43" s="45"/>
    </row>
    <row r="44" spans="1:11" s="7" customFormat="1" ht="15.75" x14ac:dyDescent="0.25">
      <c r="A44" s="45"/>
      <c r="B44" s="45"/>
      <c r="C44" s="46"/>
      <c r="D44" s="45"/>
      <c r="E44" s="45"/>
      <c r="F44" s="45"/>
      <c r="G44" s="47"/>
      <c r="H44" s="47"/>
      <c r="I44" s="47"/>
      <c r="J44" s="9"/>
      <c r="K44" s="45"/>
    </row>
    <row r="45" spans="1:11" s="7" customFormat="1" ht="15.75" x14ac:dyDescent="0.25">
      <c r="A45" s="45"/>
      <c r="B45" s="45"/>
      <c r="C45" s="46"/>
      <c r="D45" s="45"/>
      <c r="E45" s="45"/>
      <c r="F45" s="45"/>
      <c r="G45" s="47"/>
      <c r="H45" s="47"/>
      <c r="I45" s="47"/>
      <c r="J45" s="9"/>
      <c r="K45" s="45"/>
    </row>
    <row r="46" spans="1:11" s="7" customFormat="1" ht="15.75" x14ac:dyDescent="0.25">
      <c r="A46" s="45"/>
      <c r="B46" s="45"/>
      <c r="C46" s="48" t="s">
        <v>40</v>
      </c>
      <c r="D46" s="45"/>
      <c r="E46" s="45"/>
      <c r="F46" s="45"/>
      <c r="G46" s="47"/>
      <c r="H46" s="47"/>
      <c r="I46" s="47"/>
      <c r="J46" s="9"/>
      <c r="K46" s="45"/>
    </row>
    <row r="47" spans="1:11" s="7" customFormat="1" ht="15" x14ac:dyDescent="0.2">
      <c r="A47" s="45">
        <f>A41+1</f>
        <v>20</v>
      </c>
      <c r="B47" s="45">
        <v>49560174</v>
      </c>
      <c r="C47" s="49" t="s">
        <v>41</v>
      </c>
      <c r="D47" s="45" t="s">
        <v>14</v>
      </c>
      <c r="E47" s="45">
        <v>9775</v>
      </c>
      <c r="F47" s="45" t="s">
        <v>52</v>
      </c>
      <c r="G47" s="50">
        <v>900</v>
      </c>
      <c r="H47" s="50">
        <f t="shared" ref="H47:H53" si="12">G47*5%</f>
        <v>45</v>
      </c>
      <c r="I47" s="50">
        <f t="shared" ref="I47:I53" si="13">G47-H47</f>
        <v>855</v>
      </c>
      <c r="J47" s="54"/>
      <c r="K47" s="45"/>
    </row>
    <row r="48" spans="1:11" s="7" customFormat="1" ht="15" x14ac:dyDescent="0.2">
      <c r="A48" s="45">
        <f t="shared" ref="A48:A53" si="14">A47+1</f>
        <v>21</v>
      </c>
      <c r="B48" s="45" t="s">
        <v>42</v>
      </c>
      <c r="C48" s="49" t="s">
        <v>43</v>
      </c>
      <c r="D48" s="45" t="s">
        <v>15</v>
      </c>
      <c r="E48" s="45">
        <f>E47</f>
        <v>9775</v>
      </c>
      <c r="F48" s="45" t="str">
        <f>F47</f>
        <v>Agosto</v>
      </c>
      <c r="G48" s="50">
        <v>900</v>
      </c>
      <c r="H48" s="50">
        <f>G48*5%</f>
        <v>45</v>
      </c>
      <c r="I48" s="50">
        <f>G48-H48</f>
        <v>855</v>
      </c>
      <c r="J48" s="9"/>
      <c r="K48" s="45"/>
    </row>
    <row r="49" spans="1:19" s="7" customFormat="1" ht="15" x14ac:dyDescent="0.2">
      <c r="A49" s="45">
        <f t="shared" si="14"/>
        <v>22</v>
      </c>
      <c r="B49" s="45">
        <v>39750574</v>
      </c>
      <c r="C49" s="49" t="s">
        <v>44</v>
      </c>
      <c r="D49" s="45" t="s">
        <v>16</v>
      </c>
      <c r="E49" s="45">
        <f t="shared" ref="E49:E53" si="15">E48</f>
        <v>9775</v>
      </c>
      <c r="F49" s="45" t="str">
        <f>F47</f>
        <v>Agosto</v>
      </c>
      <c r="G49" s="50">
        <v>900</v>
      </c>
      <c r="H49" s="50">
        <f t="shared" si="12"/>
        <v>45</v>
      </c>
      <c r="I49" s="50">
        <f t="shared" si="13"/>
        <v>855</v>
      </c>
      <c r="J49" s="9"/>
      <c r="K49" s="45"/>
    </row>
    <row r="50" spans="1:19" s="7" customFormat="1" ht="15" x14ac:dyDescent="0.2">
      <c r="A50" s="45">
        <f t="shared" si="14"/>
        <v>23</v>
      </c>
      <c r="B50" s="45">
        <v>62026682</v>
      </c>
      <c r="C50" s="49" t="s">
        <v>45</v>
      </c>
      <c r="D50" s="45" t="s">
        <v>17</v>
      </c>
      <c r="E50" s="45">
        <f t="shared" si="15"/>
        <v>9775</v>
      </c>
      <c r="F50" s="45" t="str">
        <f>F47</f>
        <v>Agosto</v>
      </c>
      <c r="G50" s="50">
        <v>900</v>
      </c>
      <c r="H50" s="50">
        <f t="shared" si="12"/>
        <v>45</v>
      </c>
      <c r="I50" s="50">
        <f t="shared" si="13"/>
        <v>855</v>
      </c>
      <c r="J50" s="9"/>
      <c r="K50" s="45"/>
    </row>
    <row r="51" spans="1:19" s="7" customFormat="1" ht="15" x14ac:dyDescent="0.2">
      <c r="A51" s="45">
        <f t="shared" si="14"/>
        <v>24</v>
      </c>
      <c r="B51" s="45">
        <v>91971705</v>
      </c>
      <c r="C51" s="49" t="s">
        <v>46</v>
      </c>
      <c r="D51" s="45" t="s">
        <v>18</v>
      </c>
      <c r="E51" s="45">
        <f t="shared" si="15"/>
        <v>9775</v>
      </c>
      <c r="F51" s="45" t="str">
        <f>F47</f>
        <v>Agosto</v>
      </c>
      <c r="G51" s="50">
        <v>900</v>
      </c>
      <c r="H51" s="50">
        <f t="shared" si="12"/>
        <v>45</v>
      </c>
      <c r="I51" s="50">
        <f t="shared" si="13"/>
        <v>855</v>
      </c>
      <c r="J51" s="9"/>
      <c r="K51" s="45"/>
    </row>
    <row r="52" spans="1:19" s="7" customFormat="1" ht="15" x14ac:dyDescent="0.2">
      <c r="A52" s="45">
        <f t="shared" si="14"/>
        <v>25</v>
      </c>
      <c r="B52" s="45">
        <v>63442086</v>
      </c>
      <c r="C52" s="49" t="s">
        <v>47</v>
      </c>
      <c r="D52" s="45" t="s">
        <v>19</v>
      </c>
      <c r="E52" s="45">
        <f t="shared" si="15"/>
        <v>9775</v>
      </c>
      <c r="F52" s="45" t="str">
        <f>F47</f>
        <v>Agosto</v>
      </c>
      <c r="G52" s="50">
        <v>900</v>
      </c>
      <c r="H52" s="50">
        <f>G52*5%</f>
        <v>45</v>
      </c>
      <c r="I52" s="50">
        <f>G52-H52</f>
        <v>855</v>
      </c>
      <c r="J52" s="45"/>
      <c r="K52" s="45"/>
    </row>
    <row r="53" spans="1:19" s="7" customFormat="1" ht="15" x14ac:dyDescent="0.2">
      <c r="A53" s="45">
        <f t="shared" si="14"/>
        <v>26</v>
      </c>
      <c r="B53" s="45">
        <v>167775596</v>
      </c>
      <c r="C53" s="49" t="s">
        <v>48</v>
      </c>
      <c r="D53" s="45" t="s">
        <v>38</v>
      </c>
      <c r="E53" s="45">
        <f t="shared" si="15"/>
        <v>9775</v>
      </c>
      <c r="F53" s="45" t="str">
        <f>F47</f>
        <v>Agosto</v>
      </c>
      <c r="G53" s="50">
        <v>900</v>
      </c>
      <c r="H53" s="50">
        <f t="shared" si="12"/>
        <v>45</v>
      </c>
      <c r="I53" s="50">
        <f t="shared" si="13"/>
        <v>855</v>
      </c>
      <c r="J53" s="45"/>
      <c r="K53" s="45"/>
    </row>
    <row r="54" spans="1:19" s="7" customFormat="1" ht="16.5" thickBot="1" x14ac:dyDescent="0.3">
      <c r="A54" s="45"/>
      <c r="B54" s="45"/>
      <c r="C54" s="46" t="s">
        <v>49</v>
      </c>
      <c r="D54" s="45"/>
      <c r="E54" s="45"/>
      <c r="F54" s="45"/>
      <c r="G54" s="53">
        <f>SUM(G47:G53)</f>
        <v>6300</v>
      </c>
      <c r="H54" s="53">
        <f>SUM(H47:H53)</f>
        <v>315</v>
      </c>
      <c r="I54" s="53">
        <f>SUM(I47:I53)</f>
        <v>5985</v>
      </c>
      <c r="J54" s="9"/>
      <c r="K54" s="45"/>
    </row>
    <row r="55" spans="1:19" s="7" customFormat="1" ht="17.25" thickTop="1" thickBot="1" x14ac:dyDescent="0.3">
      <c r="A55" s="45"/>
      <c r="B55" s="45"/>
      <c r="C55" s="46"/>
      <c r="D55" s="45"/>
      <c r="E55" s="45"/>
      <c r="F55" s="45"/>
      <c r="G55" s="47"/>
      <c r="H55" s="47"/>
      <c r="I55" s="47"/>
      <c r="J55" s="9"/>
      <c r="K55" s="45"/>
    </row>
    <row r="56" spans="1:19" s="17" customFormat="1" ht="21" thickBot="1" x14ac:dyDescent="0.35">
      <c r="A56" s="12"/>
      <c r="B56" s="13"/>
      <c r="C56" s="69" t="s">
        <v>20</v>
      </c>
      <c r="D56" s="69"/>
      <c r="E56" s="69"/>
      <c r="F56" s="14"/>
      <c r="G56" s="15">
        <f>SUM(G13:G55)/2</f>
        <v>23400</v>
      </c>
      <c r="H56" s="15">
        <f t="shared" ref="H56:I56" si="16">SUM(H13:H55)/2</f>
        <v>1170</v>
      </c>
      <c r="I56" s="15">
        <f t="shared" si="16"/>
        <v>22230</v>
      </c>
      <c r="J56" s="16"/>
      <c r="K56" s="12"/>
      <c r="L56" s="12"/>
      <c r="M56" s="12"/>
      <c r="N56" s="12"/>
      <c r="O56" s="12"/>
      <c r="P56" s="12"/>
      <c r="Q56" s="12"/>
      <c r="R56" s="12"/>
      <c r="S56" s="12"/>
    </row>
    <row r="57" spans="1:19" s="2" customFormat="1" ht="15.75" customHeight="1" thickTop="1" x14ac:dyDescent="0.3">
      <c r="A57" s="1"/>
      <c r="B57" s="1"/>
      <c r="C57" s="11"/>
      <c r="D57" s="11"/>
      <c r="E57" s="11"/>
      <c r="F57" s="11"/>
      <c r="G57" s="18"/>
      <c r="H57" s="18"/>
      <c r="I57" s="18"/>
      <c r="J57" s="3"/>
      <c r="K57" s="1"/>
      <c r="L57" s="1"/>
      <c r="M57" s="1"/>
      <c r="N57" s="1"/>
      <c r="O57" s="1"/>
      <c r="P57" s="1"/>
      <c r="Q57" s="1"/>
      <c r="R57" s="1"/>
      <c r="S57" s="1"/>
    </row>
    <row r="58" spans="1:19" s="2" customFormat="1" ht="20.25" customHeight="1" x14ac:dyDescent="0.3">
      <c r="A58" s="11"/>
      <c r="B58" s="11"/>
      <c r="C58" s="64" t="s">
        <v>63</v>
      </c>
      <c r="D58" s="64"/>
      <c r="E58" s="64"/>
      <c r="F58" s="64"/>
      <c r="G58" s="64"/>
      <c r="H58" s="64"/>
      <c r="I58" s="64"/>
      <c r="J58" s="64"/>
      <c r="K58" s="64"/>
      <c r="L58" s="1"/>
      <c r="M58" s="1"/>
      <c r="N58" s="1"/>
      <c r="O58" s="1"/>
      <c r="P58" s="1"/>
      <c r="Q58" s="1"/>
      <c r="R58" s="1"/>
      <c r="S58" s="1"/>
    </row>
    <row r="59" spans="1:19" s="2" customFormat="1" ht="20.25" x14ac:dyDescent="0.3">
      <c r="A59" s="11"/>
      <c r="B59" s="11"/>
      <c r="C59" s="64"/>
      <c r="D59" s="64"/>
      <c r="E59" s="64"/>
      <c r="F59" s="64"/>
      <c r="G59" s="64"/>
      <c r="H59" s="64"/>
      <c r="I59" s="64"/>
      <c r="J59" s="64"/>
      <c r="K59" s="64"/>
      <c r="L59" s="1"/>
      <c r="M59" s="1"/>
      <c r="N59" s="1"/>
      <c r="O59" s="1"/>
      <c r="P59" s="1"/>
      <c r="Q59" s="1"/>
      <c r="R59" s="1"/>
      <c r="S59" s="1"/>
    </row>
    <row r="60" spans="1:19" s="2" customFormat="1" ht="15" customHeight="1" x14ac:dyDescent="0.3">
      <c r="A60" s="11"/>
      <c r="B60" s="11"/>
      <c r="C60" s="12"/>
      <c r="D60" s="1"/>
      <c r="E60" s="19"/>
      <c r="F60" s="19"/>
      <c r="G60" s="19"/>
      <c r="H60" s="19"/>
      <c r="I60" s="19"/>
      <c r="J60" s="20"/>
      <c r="K60" s="1"/>
      <c r="L60" s="1"/>
      <c r="M60" s="1"/>
      <c r="N60" s="1"/>
      <c r="O60" s="1"/>
      <c r="P60" s="1"/>
      <c r="Q60" s="1"/>
      <c r="R60" s="1"/>
      <c r="S60" s="1"/>
    </row>
    <row r="61" spans="1:19" s="2" customFormat="1" ht="20.25" x14ac:dyDescent="0.3">
      <c r="A61" s="1"/>
      <c r="B61" s="1"/>
      <c r="C61" s="12" t="s">
        <v>53</v>
      </c>
      <c r="D61" s="1"/>
      <c r="E61" s="19"/>
      <c r="F61" s="19"/>
      <c r="G61" s="21"/>
      <c r="H61" s="22"/>
      <c r="I61" s="23"/>
      <c r="J61" s="3"/>
      <c r="K61" s="1"/>
      <c r="L61" s="1"/>
      <c r="M61" s="1"/>
      <c r="N61" s="1"/>
      <c r="O61" s="1"/>
      <c r="P61" s="1"/>
      <c r="Q61" s="1"/>
      <c r="R61" s="1"/>
      <c r="S61" s="1"/>
    </row>
    <row r="62" spans="1:19" s="2" customFormat="1" ht="14.25" customHeight="1" x14ac:dyDescent="0.3">
      <c r="A62" s="1"/>
      <c r="B62" s="1"/>
      <c r="C62" s="12"/>
      <c r="D62" s="1"/>
      <c r="E62" s="19"/>
      <c r="F62" s="19"/>
      <c r="G62" s="19"/>
      <c r="H62" s="19"/>
      <c r="I62" s="19"/>
      <c r="J62" s="3"/>
      <c r="K62" s="1"/>
      <c r="L62" s="1"/>
      <c r="M62" s="1"/>
      <c r="N62" s="1"/>
      <c r="O62" s="1"/>
      <c r="P62" s="1"/>
      <c r="Q62" s="1"/>
      <c r="R62" s="1"/>
      <c r="S62" s="1"/>
    </row>
    <row r="63" spans="1:19" s="2" customFormat="1" ht="20.25" x14ac:dyDescent="0.3">
      <c r="A63" s="1"/>
      <c r="B63" s="1"/>
      <c r="C63" s="17" t="s">
        <v>68</v>
      </c>
      <c r="D63" s="24"/>
      <c r="J63" s="3"/>
      <c r="K63" s="1"/>
      <c r="L63" s="1"/>
      <c r="M63" s="1"/>
      <c r="N63" s="1"/>
      <c r="O63" s="1"/>
      <c r="P63" s="1"/>
      <c r="Q63" s="1"/>
      <c r="R63" s="1"/>
      <c r="S63" s="1"/>
    </row>
    <row r="64" spans="1:19" s="2" customFormat="1" ht="20.25" x14ac:dyDescent="0.3">
      <c r="A64" s="1"/>
      <c r="B64" s="1"/>
      <c r="C64" s="17" t="s">
        <v>64</v>
      </c>
      <c r="J64" s="3"/>
      <c r="K64" s="1"/>
      <c r="L64" s="1"/>
      <c r="M64" s="1"/>
      <c r="N64" s="1"/>
      <c r="O64" s="1"/>
      <c r="P64" s="1"/>
      <c r="Q64" s="1"/>
      <c r="R64" s="1"/>
      <c r="S64" s="1"/>
    </row>
    <row r="65" spans="1:19" s="2" customFormat="1" ht="15" customHeight="1" x14ac:dyDescent="0.3">
      <c r="A65" s="1"/>
      <c r="B65" s="1"/>
      <c r="C65" s="17"/>
      <c r="J65" s="3"/>
      <c r="K65" s="1"/>
      <c r="L65" s="1"/>
      <c r="M65" s="1"/>
      <c r="N65" s="1"/>
      <c r="O65" s="1"/>
      <c r="P65" s="1"/>
      <c r="Q65" s="1"/>
      <c r="R65" s="1"/>
      <c r="S65" s="1"/>
    </row>
    <row r="66" spans="1:19" s="2" customFormat="1" ht="15" customHeight="1" x14ac:dyDescent="0.3">
      <c r="A66" s="1"/>
      <c r="B66" s="1"/>
      <c r="C66" s="17"/>
      <c r="J66" s="3"/>
      <c r="K66" s="1"/>
      <c r="L66" s="1"/>
      <c r="M66" s="1"/>
      <c r="N66" s="1"/>
      <c r="O66" s="1"/>
      <c r="P66" s="1"/>
      <c r="Q66" s="1"/>
      <c r="R66" s="1"/>
      <c r="S66" s="1"/>
    </row>
    <row r="67" spans="1:19" s="2" customFormat="1" ht="15" customHeight="1" x14ac:dyDescent="0.3">
      <c r="A67" s="1"/>
      <c r="B67" s="1"/>
      <c r="C67" s="17"/>
      <c r="J67" s="3"/>
      <c r="K67" s="1"/>
      <c r="L67" s="1"/>
      <c r="M67" s="1"/>
      <c r="N67" s="1"/>
      <c r="O67" s="1"/>
      <c r="P67" s="1"/>
      <c r="Q67" s="1"/>
      <c r="R67" s="1"/>
      <c r="S67" s="1"/>
    </row>
    <row r="68" spans="1:19" s="2" customFormat="1" ht="15" customHeight="1" x14ac:dyDescent="0.3">
      <c r="A68" s="1"/>
      <c r="B68" s="1"/>
      <c r="C68" s="17"/>
      <c r="J68" s="3"/>
      <c r="K68" s="1"/>
      <c r="L68" s="1"/>
      <c r="M68" s="1"/>
      <c r="N68" s="1"/>
      <c r="O68" s="1"/>
      <c r="P68" s="1"/>
      <c r="Q68" s="1"/>
      <c r="R68" s="1"/>
      <c r="S68" s="1"/>
    </row>
    <row r="69" spans="1:19" s="2" customFormat="1" ht="15" customHeight="1" x14ac:dyDescent="0.3">
      <c r="A69" s="1"/>
      <c r="B69" s="1"/>
      <c r="C69" s="17"/>
      <c r="J69" s="3"/>
      <c r="K69" s="1"/>
      <c r="L69" s="1"/>
      <c r="M69" s="1"/>
      <c r="N69" s="1"/>
      <c r="O69" s="1"/>
      <c r="P69" s="1"/>
      <c r="Q69" s="1"/>
      <c r="R69" s="1"/>
      <c r="S69" s="1"/>
    </row>
    <row r="70" spans="1:19" s="2" customFormat="1" ht="20.25" x14ac:dyDescent="0.3">
      <c r="A70" s="1"/>
      <c r="B70" s="1"/>
      <c r="C70" s="61" t="s">
        <v>67</v>
      </c>
      <c r="D70" s="61"/>
      <c r="E70" s="67" t="s">
        <v>65</v>
      </c>
      <c r="F70" s="67"/>
      <c r="G70" s="67"/>
      <c r="H70" s="67"/>
      <c r="I70" s="67"/>
      <c r="J70" s="3"/>
      <c r="K70" s="1"/>
      <c r="L70" s="1"/>
      <c r="M70" s="1"/>
      <c r="N70" s="1"/>
      <c r="O70" s="1"/>
      <c r="P70" s="1"/>
      <c r="Q70" s="1"/>
      <c r="R70" s="1"/>
      <c r="S70" s="1"/>
    </row>
    <row r="71" spans="1:19" s="2" customFormat="1" ht="20.25" x14ac:dyDescent="0.3">
      <c r="A71" s="1"/>
      <c r="B71" s="1"/>
      <c r="C71" s="61" t="s">
        <v>21</v>
      </c>
      <c r="D71" s="61" t="s">
        <v>22</v>
      </c>
      <c r="E71" s="62" t="s">
        <v>66</v>
      </c>
      <c r="F71" s="63"/>
      <c r="G71" s="63"/>
      <c r="H71" s="62"/>
      <c r="I71" s="61"/>
      <c r="J71" s="26"/>
      <c r="K71" s="1"/>
      <c r="L71" s="1"/>
      <c r="M71" s="1"/>
      <c r="N71" s="1"/>
      <c r="O71" s="1"/>
      <c r="P71" s="1"/>
      <c r="Q71" s="1"/>
      <c r="R71" s="1"/>
      <c r="S71" s="1"/>
    </row>
    <row r="72" spans="1:19" s="2" customFormat="1" ht="23.25" x14ac:dyDescent="0.35">
      <c r="A72" s="1"/>
      <c r="B72" s="1"/>
      <c r="C72" s="25"/>
      <c r="D72" s="25"/>
      <c r="E72" s="27"/>
      <c r="F72" s="28"/>
      <c r="G72" s="27"/>
      <c r="H72" s="25"/>
      <c r="I72" s="25"/>
      <c r="J72" s="3"/>
      <c r="K72" s="1"/>
      <c r="L72" s="1"/>
      <c r="M72" s="1"/>
      <c r="N72" s="1"/>
      <c r="O72" s="1"/>
      <c r="P72" s="1"/>
      <c r="Q72" s="1"/>
      <c r="R72" s="1"/>
      <c r="S72" s="1"/>
    </row>
    <row r="73" spans="1:19" s="33" customFormat="1" ht="11.25" customHeight="1" x14ac:dyDescent="0.35">
      <c r="A73" s="29"/>
      <c r="B73" s="29"/>
      <c r="C73" s="30"/>
      <c r="D73" s="30"/>
      <c r="E73" s="31"/>
      <c r="F73" s="28"/>
      <c r="G73" s="31"/>
      <c r="H73" s="30"/>
      <c r="I73" s="30"/>
      <c r="J73" s="32"/>
      <c r="K73" s="29"/>
      <c r="L73" s="29"/>
      <c r="M73" s="29"/>
      <c r="N73" s="29"/>
      <c r="O73" s="29"/>
      <c r="P73" s="29"/>
      <c r="Q73" s="29"/>
      <c r="R73" s="29"/>
      <c r="S73" s="29"/>
    </row>
    <row r="74" spans="1:19" ht="11.25" customHeight="1" x14ac:dyDescent="0.35">
      <c r="A74" s="6"/>
      <c r="B74" s="6"/>
      <c r="C74" s="34"/>
      <c r="D74" s="34"/>
      <c r="E74" s="10"/>
      <c r="F74" s="28"/>
      <c r="G74" s="10"/>
      <c r="H74" s="34"/>
      <c r="I74" s="34"/>
      <c r="K74" s="6"/>
      <c r="L74" s="35"/>
      <c r="M74" s="35"/>
      <c r="N74" s="35"/>
      <c r="O74" s="35"/>
      <c r="P74" s="35"/>
      <c r="Q74" s="35"/>
      <c r="R74" s="35"/>
      <c r="S74" s="35"/>
    </row>
  </sheetData>
  <sheetProtection selectLockedCells="1" selectUnlockedCells="1"/>
  <autoFilter ref="J1:J74"/>
  <mergeCells count="18">
    <mergeCell ref="L3:L4"/>
    <mergeCell ref="C4:J4"/>
    <mergeCell ref="C56:E56"/>
    <mergeCell ref="C6:J6"/>
    <mergeCell ref="A8:A9"/>
    <mergeCell ref="B8:B9"/>
    <mergeCell ref="C8:C9"/>
    <mergeCell ref="F8:F9"/>
    <mergeCell ref="G8:G9"/>
    <mergeCell ref="H8:H9"/>
    <mergeCell ref="I8:I9"/>
    <mergeCell ref="C5:J5"/>
    <mergeCell ref="E8:E9"/>
    <mergeCell ref="C58:K59"/>
    <mergeCell ref="C2:J2"/>
    <mergeCell ref="K2:K4"/>
    <mergeCell ref="C3:J3"/>
    <mergeCell ref="E70:I70"/>
  </mergeCells>
  <phoneticPr fontId="13" type="noConversion"/>
  <printOptions horizontalCentered="1"/>
  <pageMargins left="0.13" right="0.31496062992125984" top="0.64" bottom="0.62" header="0.31496062992125984" footer="0.31496062992125984"/>
  <pageSetup scale="60" firstPageNumber="0" fitToHeight="0" orientation="landscape" r:id="rId1"/>
  <headerFooter scaleWithDoc="0" alignWithMargins="0">
    <oddFooter>&amp;CPágina &amp;P de &amp;N</oddFooter>
  </headerFooter>
  <rowBreaks count="1" manualBreakCount="1">
    <brk id="4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DIETA CL R-061</vt:lpstr>
      <vt:lpstr>'DIETA CL R-061'!Área_de_impresión</vt:lpstr>
      <vt:lpstr>'DIETA CL R-061'!Excel_BuiltIn_Print_Titles_1_1</vt:lpstr>
      <vt:lpstr>'DIETA CL R-061'!Títulos_a_imprimir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2026-08-26T20:36:29Z</cp:lastPrinted>
  <dcterms:created xsi:type="dcterms:W3CDTF">2024-02-15T15:50:46Z</dcterms:created>
  <dcterms:modified xsi:type="dcterms:W3CDTF">2026-10-06T22:52:27Z</dcterms:modified>
</cp:coreProperties>
</file>